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СБЫТЫ\Кубань\Ежемесячная отчетность\Отчеты в Сбыт\2023\Отчеты РРЭМ\"/>
    </mc:Choice>
  </mc:AlternateContent>
  <bookViews>
    <workbookView xWindow="-375" yWindow="60" windowWidth="15105" windowHeight="11760"/>
  </bookViews>
  <sheets>
    <sheet name="2023" sheetId="14" r:id="rId1"/>
  </sheets>
  <definedNames>
    <definedName name="_xlnm._FilterDatabase" localSheetId="0" hidden="1">'2023'!$A$7:$AB$127</definedName>
  </definedNames>
  <calcPr calcId="162913"/>
</workbook>
</file>

<file path=xl/calcChain.xml><?xml version="1.0" encoding="utf-8"?>
<calcChain xmlns="http://schemas.openxmlformats.org/spreadsheetml/2006/main">
  <c r="V127" i="14" l="1"/>
  <c r="U127" i="14"/>
  <c r="V126" i="14"/>
  <c r="U126" i="14"/>
  <c r="T127" i="14" l="1"/>
  <c r="S127" i="14"/>
  <c r="T126" i="14"/>
  <c r="S126" i="14"/>
  <c r="R126" i="14" l="1"/>
  <c r="R127" i="14"/>
  <c r="Q127" i="14"/>
  <c r="Q126" i="14"/>
  <c r="AA122" i="14"/>
  <c r="AB122" i="14" s="1"/>
  <c r="AA121" i="14"/>
  <c r="AB121" i="14" s="1"/>
  <c r="AB120" i="14"/>
  <c r="AA119" i="14"/>
  <c r="AB119" i="14" s="1"/>
  <c r="AA118" i="14"/>
  <c r="AB118" i="14" s="1"/>
  <c r="AB117" i="14"/>
  <c r="AA116" i="14"/>
  <c r="AB116" i="14" s="1"/>
  <c r="AA115" i="14"/>
  <c r="AB115" i="14" s="1"/>
  <c r="AB114" i="14"/>
  <c r="AA113" i="14"/>
  <c r="AB113" i="14" s="1"/>
  <c r="AA112" i="14"/>
  <c r="AB112" i="14" s="1"/>
  <c r="AB111" i="14"/>
  <c r="AA110" i="14"/>
  <c r="AB110" i="14" s="1"/>
  <c r="AA109" i="14"/>
  <c r="AB109" i="14" s="1"/>
  <c r="AB108" i="14"/>
  <c r="AA107" i="14"/>
  <c r="AB107" i="14" s="1"/>
  <c r="AA106" i="14"/>
  <c r="AB106" i="14" s="1"/>
  <c r="AB105" i="14"/>
  <c r="AA104" i="14"/>
  <c r="AB104" i="14" s="1"/>
  <c r="AA103" i="14"/>
  <c r="AB103" i="14" s="1"/>
  <c r="AB102" i="14"/>
  <c r="AA101" i="14"/>
  <c r="AB101" i="14" s="1"/>
  <c r="AA100" i="14"/>
  <c r="AB100" i="14" s="1"/>
  <c r="AB99" i="14"/>
  <c r="AA98" i="14"/>
  <c r="AB98" i="14" s="1"/>
  <c r="AA97" i="14"/>
  <c r="AB97" i="14" s="1"/>
  <c r="AB96" i="14"/>
  <c r="P127" i="14" l="1"/>
  <c r="O127" i="14"/>
  <c r="P126" i="14"/>
  <c r="O126" i="14"/>
  <c r="N127" i="14" l="1"/>
  <c r="M127" i="14"/>
  <c r="N126" i="14"/>
  <c r="M126" i="14"/>
  <c r="L127" i="14" l="1"/>
  <c r="K127" i="14"/>
  <c r="L126" i="14"/>
  <c r="K126" i="14"/>
  <c r="J127" i="14" l="1"/>
  <c r="I127" i="14"/>
  <c r="J126" i="14"/>
  <c r="I126" i="14"/>
  <c r="H127" i="14"/>
  <c r="G127" i="14"/>
  <c r="H126" i="14"/>
  <c r="G126" i="14"/>
  <c r="F127" i="14" l="1"/>
  <c r="E127" i="14"/>
  <c r="F126" i="14"/>
  <c r="E126" i="14"/>
  <c r="D127" i="14"/>
  <c r="C127" i="14"/>
  <c r="D126" i="14"/>
  <c r="C126" i="14"/>
  <c r="Z127" i="14"/>
  <c r="Y127" i="14"/>
  <c r="Z126" i="14"/>
  <c r="Y126" i="14"/>
  <c r="X127" i="14"/>
  <c r="W127" i="14"/>
  <c r="X126" i="14"/>
  <c r="W126" i="14"/>
  <c r="AA125" i="14" l="1"/>
  <c r="AB125" i="14" s="1"/>
  <c r="AA124" i="14"/>
  <c r="AB124" i="14" s="1"/>
  <c r="AB123" i="14"/>
  <c r="AA86" i="14" l="1"/>
  <c r="AB86" i="14" s="1"/>
  <c r="AA85" i="14"/>
  <c r="AB85" i="14" s="1"/>
  <c r="AB11" i="14" l="1"/>
  <c r="AB14" i="14"/>
  <c r="AB17" i="14"/>
  <c r="AB20" i="14"/>
  <c r="AB23" i="14"/>
  <c r="AB26" i="14"/>
  <c r="AB29" i="14"/>
  <c r="AB32" i="14"/>
  <c r="AB35" i="14"/>
  <c r="AB38" i="14"/>
  <c r="AB41" i="14"/>
  <c r="AB44" i="14"/>
  <c r="AB47" i="14"/>
  <c r="AB51" i="14"/>
  <c r="AB54" i="14"/>
  <c r="AB57" i="14"/>
  <c r="AB60" i="14"/>
  <c r="AB63" i="14"/>
  <c r="AB66" i="14"/>
  <c r="AB69" i="14"/>
  <c r="AB72" i="14"/>
  <c r="AB75" i="14"/>
  <c r="AB78" i="14"/>
  <c r="AB81" i="14"/>
  <c r="AB87" i="14"/>
  <c r="AB90" i="14"/>
  <c r="AB93" i="14"/>
  <c r="AA95" i="14" l="1"/>
  <c r="AB95" i="14" s="1"/>
  <c r="AA94" i="14"/>
  <c r="AB94" i="14" s="1"/>
  <c r="AA92" i="14" l="1"/>
  <c r="AB92" i="14" s="1"/>
  <c r="AA91" i="14"/>
  <c r="AB91" i="14" s="1"/>
  <c r="AA59" i="14" l="1"/>
  <c r="AB59" i="14" s="1"/>
  <c r="AA58" i="14"/>
  <c r="AB58" i="14" s="1"/>
  <c r="AA53" i="14"/>
  <c r="AB53" i="14" s="1"/>
  <c r="AA52" i="14"/>
  <c r="AB52" i="14" s="1"/>
  <c r="AA89" i="14" l="1"/>
  <c r="AB89" i="14" s="1"/>
  <c r="AA88" i="14"/>
  <c r="AB88" i="14" s="1"/>
  <c r="AA83" i="14"/>
  <c r="AB83" i="14" s="1"/>
  <c r="AA82" i="14"/>
  <c r="AB82" i="14" s="1"/>
  <c r="AA80" i="14"/>
  <c r="AB80" i="14" s="1"/>
  <c r="AA79" i="14"/>
  <c r="AB79" i="14" s="1"/>
  <c r="AA77" i="14"/>
  <c r="AB77" i="14" s="1"/>
  <c r="AA76" i="14"/>
  <c r="AB76" i="14" s="1"/>
  <c r="AA74" i="14"/>
  <c r="AB74" i="14" s="1"/>
  <c r="AA73" i="14"/>
  <c r="AB73" i="14" s="1"/>
  <c r="AA71" i="14"/>
  <c r="AB71" i="14" s="1"/>
  <c r="AA70" i="14"/>
  <c r="AB70" i="14" s="1"/>
  <c r="AA68" i="14"/>
  <c r="AB68" i="14" s="1"/>
  <c r="AA67" i="14"/>
  <c r="AB67" i="14" s="1"/>
  <c r="AA65" i="14"/>
  <c r="AB65" i="14" s="1"/>
  <c r="AA64" i="14"/>
  <c r="AB64" i="14" s="1"/>
  <c r="AA62" i="14"/>
  <c r="AB62" i="14" s="1"/>
  <c r="AA61" i="14"/>
  <c r="AB61" i="14" s="1"/>
  <c r="AA56" i="14"/>
  <c r="AB56" i="14" s="1"/>
  <c r="AA55" i="14"/>
  <c r="AB55" i="14" s="1"/>
  <c r="AA50" i="14"/>
  <c r="AB50" i="14" s="1"/>
  <c r="AA49" i="14"/>
  <c r="AB49" i="14" s="1"/>
  <c r="AA48" i="14"/>
  <c r="AB48" i="14" s="1"/>
  <c r="AA46" i="14"/>
  <c r="AB46" i="14" s="1"/>
  <c r="AA45" i="14"/>
  <c r="AB45" i="14" s="1"/>
  <c r="AA43" i="14"/>
  <c r="AB43" i="14" s="1"/>
  <c r="AA42" i="14"/>
  <c r="AB42" i="14" s="1"/>
  <c r="AA40" i="14"/>
  <c r="AB40" i="14" s="1"/>
  <c r="AA39" i="14"/>
  <c r="AB39" i="14" s="1"/>
  <c r="AA37" i="14"/>
  <c r="AB37" i="14" s="1"/>
  <c r="AA36" i="14"/>
  <c r="AB36" i="14" s="1"/>
  <c r="AA34" i="14"/>
  <c r="AB34" i="14" s="1"/>
  <c r="AA33" i="14"/>
  <c r="AB33" i="14" s="1"/>
  <c r="AA31" i="14"/>
  <c r="AB31" i="14" s="1"/>
  <c r="AA30" i="14"/>
  <c r="AB30" i="14" s="1"/>
  <c r="AA28" i="14"/>
  <c r="AB28" i="14" s="1"/>
  <c r="AA27" i="14"/>
  <c r="AB27" i="14" s="1"/>
  <c r="AA25" i="14"/>
  <c r="AB25" i="14" s="1"/>
  <c r="AA24" i="14"/>
  <c r="AB24" i="14" s="1"/>
  <c r="AA22" i="14"/>
  <c r="AB22" i="14" s="1"/>
  <c r="AA21" i="14"/>
  <c r="AB21" i="14" s="1"/>
  <c r="AA19" i="14"/>
  <c r="AB19" i="14" s="1"/>
  <c r="AA18" i="14"/>
  <c r="AB18" i="14" s="1"/>
  <c r="AA16" i="14"/>
  <c r="AB16" i="14" s="1"/>
  <c r="AA15" i="14"/>
  <c r="AB15" i="14" s="1"/>
  <c r="AA13" i="14"/>
  <c r="AB13" i="14" s="1"/>
  <c r="AA12" i="14"/>
  <c r="AB12" i="14" s="1"/>
  <c r="AA10" i="14"/>
  <c r="AB10" i="14" s="1"/>
  <c r="AA9" i="14"/>
  <c r="AB9" i="14" s="1"/>
  <c r="AA127" i="14" l="1"/>
  <c r="AB127" i="14" s="1"/>
  <c r="AA126" i="14"/>
  <c r="AB126" i="14" s="1"/>
</calcChain>
</file>

<file path=xl/sharedStrings.xml><?xml version="1.0" encoding="utf-8"?>
<sst xmlns="http://schemas.openxmlformats.org/spreadsheetml/2006/main" count="129" uniqueCount="53">
  <si>
    <t>№ п/п</t>
  </si>
  <si>
    <t>Наименование поставщика</t>
  </si>
  <si>
    <t>объем</t>
  </si>
  <si>
    <t>Цена</t>
  </si>
  <si>
    <t>покупки</t>
  </si>
  <si>
    <t>кВтч</t>
  </si>
  <si>
    <t>руб./кВт.ч</t>
  </si>
  <si>
    <t>ОАО "Новороссийский судоремонтный завод"</t>
  </si>
  <si>
    <t>ЗАО "РАМО-М" филиал "Краснодарское военно-энергетическое предприятие"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</si>
  <si>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</si>
  <si>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электроэнергия</t>
  </si>
  <si>
    <t>мощность</t>
  </si>
  <si>
    <t>Итого блок-станции: мощность</t>
  </si>
  <si>
    <t>Итого блок-станции: электроэнергия</t>
  </si>
  <si>
    <t>ООО "КомЭнерго"</t>
  </si>
  <si>
    <t>ОАО "Викор"</t>
  </si>
  <si>
    <t>ЗАО "Сахарный комбинат Тихорецкий"</t>
  </si>
  <si>
    <t>ЗАО "Сахарный комбинат "Курганинский"</t>
  </si>
  <si>
    <t>ОАО "Кристалл-2"</t>
  </si>
  <si>
    <t>ООО "Лабинск-Сахар"</t>
  </si>
  <si>
    <t>АО "Успенский сахарник"</t>
  </si>
  <si>
    <t>АО "Кубаньжелдормаш"</t>
  </si>
  <si>
    <t>ООО "РН-Туапсинский НПЗ"</t>
  </si>
  <si>
    <t xml:space="preserve">ЗАО "Тбилисский сахарный завод" </t>
  </si>
  <si>
    <t>ООО "Лукойл-Экоэнерго" МайГЭС</t>
  </si>
  <si>
    <t>ООО "Лукойл-Экоэнерго" КПГЭС</t>
  </si>
  <si>
    <t>ООО "Гирей-Сахар"</t>
  </si>
  <si>
    <t>АО "Кореновсксахар"</t>
  </si>
  <si>
    <t>АО "Сахарный завод "Свобода"</t>
  </si>
  <si>
    <t>ООО "Хоста" № 333</t>
  </si>
  <si>
    <t>ООО "Хоста" № 334</t>
  </si>
  <si>
    <t>ООО «Динск-Сахар»</t>
  </si>
  <si>
    <t>ООО «ВИЭ» (СЭС Шовгеновская)</t>
  </si>
  <si>
    <t xml:space="preserve"> ООО "Павловский сахарный завод"</t>
  </si>
  <si>
    <t>АО "Каневсксахар"</t>
  </si>
  <si>
    <t>АО фирма «Агрокомплекс» им. Н.И. Ткачева</t>
  </si>
  <si>
    <t>ООО "Лукойл-Экоэнерго" Малая ГЭС</t>
  </si>
  <si>
    <t>АО "РГК"</t>
  </si>
  <si>
    <t>ООО "ЛУКОЙЛ-Кубаньэнерго" (Краснодарская СЭС)</t>
  </si>
  <si>
    <t>АО "ГТ Энерго"</t>
  </si>
  <si>
    <t>Январь-Декабрь 2023</t>
  </si>
  <si>
    <t>ОАО «АПФ «Фанагория»</t>
  </si>
  <si>
    <t>ООО "ЕвроХим-БМУ"</t>
  </si>
  <si>
    <t>ООО «ВИЭ» (СЭС "Адыгейская")</t>
  </si>
  <si>
    <t>ООО «ВИЭ» ("СЭС-10Кр")</t>
  </si>
  <si>
    <t>ООО «ВИЭ» ("СЭС-11Кр")</t>
  </si>
  <si>
    <t>ООО «ВИЭ» ("СЭС-12Кр")</t>
  </si>
  <si>
    <t>ООО «ВИЭ» ("СЭС-13Кр")</t>
  </si>
  <si>
    <t>ООО «ВИЭ» ("СЭС-14Кр")</t>
  </si>
  <si>
    <t>ООО «ВИЭ» ("СЭС-15Кр")</t>
  </si>
  <si>
    <t>ООО «ВИЭ» ("СЭС-16Кр")</t>
  </si>
  <si>
    <t>ООО «ВИЭ» ("СЭС-17Кр")</t>
  </si>
  <si>
    <t>ООО «ВИЭ» ("СЭС-18Кр")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</si>
</sst>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00"/>
    <numFmt numFmtId="165" formatCode="0.00000"/>
    <numFmt numFmtId="166" formatCode="#,##0.000"/>
    <numFmt numFmtId="167" formatCode="0.000"/>
    <numFmt numFmtId="168" formatCode="[$-419]mmmm\ yyyy;@"/>
    <numFmt numFmtId="169" formatCode="#,##0.0000"/>
    <numFmt numFmtId="170" formatCode="#,##0.0000000"/>
    <numFmt numFmtId="171" formatCode="#,##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1" fillId="0" borderId="0" xfId="0" applyNumberFormat="1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" fontId="3" fillId="5" borderId="17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4" fontId="2" fillId="3" borderId="14" xfId="0" applyNumberFormat="1" applyFont="1" applyFill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" fontId="2" fillId="3" borderId="14" xfId="0" applyNumberFormat="1" applyFont="1" applyFill="1" applyBorder="1" applyAlignment="1">
      <alignment horizontal="right"/>
    </xf>
    <xf numFmtId="1" fontId="2" fillId="3" borderId="15" xfId="0" applyNumberFormat="1" applyFont="1" applyFill="1" applyBorder="1" applyAlignment="1">
      <alignment horizontal="right"/>
    </xf>
    <xf numFmtId="3" fontId="2" fillId="4" borderId="13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5" borderId="17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3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/>
    </xf>
    <xf numFmtId="2" fontId="3" fillId="0" borderId="14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5" fontId="3" fillId="5" borderId="17" xfId="0" applyNumberFormat="1" applyFont="1" applyFill="1" applyBorder="1" applyAlignment="1">
      <alignment horizontal="right"/>
    </xf>
    <xf numFmtId="2" fontId="3" fillId="0" borderId="36" xfId="0" applyNumberFormat="1" applyFont="1" applyFill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4" fontId="2" fillId="0" borderId="39" xfId="0" applyNumberFormat="1" applyFont="1" applyFill="1" applyBorder="1" applyAlignment="1">
      <alignment horizontal="right"/>
    </xf>
    <xf numFmtId="4" fontId="2" fillId="5" borderId="40" xfId="0" applyNumberFormat="1" applyFont="1" applyFill="1" applyBorder="1" applyAlignment="1">
      <alignment horizontal="right"/>
    </xf>
    <xf numFmtId="3" fontId="2" fillId="0" borderId="41" xfId="0" applyNumberFormat="1" applyFont="1" applyFill="1" applyBorder="1" applyAlignment="1">
      <alignment horizontal="right" vertical="center"/>
    </xf>
    <xf numFmtId="4" fontId="2" fillId="0" borderId="37" xfId="0" applyNumberFormat="1" applyFont="1" applyFill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3" fillId="0" borderId="42" xfId="0" applyFont="1" applyFill="1" applyBorder="1" applyAlignment="1">
      <alignment horizontal="right"/>
    </xf>
    <xf numFmtId="4" fontId="2" fillId="3" borderId="42" xfId="0" applyNumberFormat="1" applyFont="1" applyFill="1" applyBorder="1" applyAlignment="1">
      <alignment horizontal="right"/>
    </xf>
    <xf numFmtId="1" fontId="2" fillId="3" borderId="42" xfId="0" applyNumberFormat="1" applyFont="1" applyFill="1" applyBorder="1" applyAlignment="1">
      <alignment horizontal="right"/>
    </xf>
    <xf numFmtId="2" fontId="3" fillId="0" borderId="42" xfId="0" applyNumberFormat="1" applyFont="1" applyFill="1" applyBorder="1" applyAlignment="1">
      <alignment horizontal="right"/>
    </xf>
    <xf numFmtId="4" fontId="2" fillId="0" borderId="43" xfId="0" applyNumberFormat="1" applyFont="1" applyFill="1" applyBorder="1" applyAlignment="1">
      <alignment horizontal="right"/>
    </xf>
    <xf numFmtId="4" fontId="2" fillId="5" borderId="45" xfId="0" applyNumberFormat="1" applyFont="1" applyFill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3" fontId="2" fillId="0" borderId="44" xfId="0" applyNumberFormat="1" applyFont="1" applyFill="1" applyBorder="1" applyAlignment="1">
      <alignment horizontal="right" vertical="center"/>
    </xf>
    <xf numFmtId="2" fontId="3" fillId="0" borderId="23" xfId="0" applyNumberFormat="1" applyFont="1" applyFill="1" applyBorder="1" applyAlignment="1">
      <alignment horizontal="right"/>
    </xf>
    <xf numFmtId="2" fontId="3" fillId="0" borderId="15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4" fontId="2" fillId="3" borderId="23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1" fontId="2" fillId="3" borderId="23" xfId="0" applyNumberFormat="1" applyFont="1" applyFill="1" applyBorder="1" applyAlignment="1">
      <alignment horizontal="right"/>
    </xf>
    <xf numFmtId="3" fontId="2" fillId="4" borderId="27" xfId="0" applyNumberFormat="1" applyFont="1" applyFill="1" applyBorder="1" applyAlignment="1">
      <alignment horizontal="right"/>
    </xf>
    <xf numFmtId="4" fontId="2" fillId="0" borderId="24" xfId="0" applyNumberFormat="1" applyFont="1" applyFill="1" applyBorder="1" applyAlignment="1">
      <alignment horizontal="right"/>
    </xf>
    <xf numFmtId="4" fontId="2" fillId="0" borderId="16" xfId="0" applyNumberFormat="1" applyFont="1" applyFill="1" applyBorder="1" applyAlignment="1">
      <alignment horizontal="right"/>
    </xf>
    <xf numFmtId="4" fontId="2" fillId="5" borderId="25" xfId="0" applyNumberFormat="1" applyFont="1" applyFill="1" applyBorder="1" applyAlignment="1">
      <alignment horizontal="right"/>
    </xf>
    <xf numFmtId="4" fontId="2" fillId="5" borderId="18" xfId="0" applyNumberFormat="1" applyFont="1" applyFill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4" fontId="4" fillId="2" borderId="18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4" fillId="2" borderId="23" xfId="0" applyNumberFormat="1" applyFont="1" applyFill="1" applyBorder="1"/>
    <xf numFmtId="167" fontId="3" fillId="5" borderId="25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/>
    </xf>
    <xf numFmtId="4" fontId="2" fillId="5" borderId="1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167" fontId="3" fillId="5" borderId="17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/>
    </xf>
    <xf numFmtId="4" fontId="3" fillId="5" borderId="17" xfId="0" applyNumberFormat="1" applyFont="1" applyFill="1" applyBorder="1" applyAlignment="1">
      <alignment horizontal="right"/>
    </xf>
    <xf numFmtId="4" fontId="2" fillId="4" borderId="13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2" fontId="3" fillId="5" borderId="25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3" fillId="5" borderId="51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/>
    </xf>
    <xf numFmtId="166" fontId="3" fillId="0" borderId="52" xfId="0" applyNumberFormat="1" applyFont="1" applyFill="1" applyBorder="1" applyAlignment="1">
      <alignment horizontal="right"/>
    </xf>
    <xf numFmtId="166" fontId="3" fillId="5" borderId="53" xfId="0" applyNumberFormat="1" applyFont="1" applyFill="1" applyBorder="1" applyAlignment="1">
      <alignment horizontal="right"/>
    </xf>
    <xf numFmtId="166" fontId="3" fillId="5" borderId="61" xfId="0" applyNumberFormat="1" applyFont="1" applyFill="1" applyBorder="1" applyAlignment="1">
      <alignment horizontal="right"/>
    </xf>
    <xf numFmtId="166" fontId="3" fillId="0" borderId="62" xfId="0" applyNumberFormat="1" applyFont="1" applyFill="1" applyBorder="1" applyAlignment="1">
      <alignment horizontal="right"/>
    </xf>
    <xf numFmtId="166" fontId="3" fillId="0" borderId="63" xfId="0" applyNumberFormat="1" applyFont="1" applyFill="1" applyBorder="1" applyAlignment="1">
      <alignment horizontal="right"/>
    </xf>
    <xf numFmtId="166" fontId="3" fillId="5" borderId="64" xfId="0" applyNumberFormat="1" applyFont="1" applyFill="1" applyBorder="1" applyAlignment="1">
      <alignment horizontal="right"/>
    </xf>
    <xf numFmtId="0" fontId="1" fillId="0" borderId="49" xfId="0" applyFont="1" applyBorder="1" applyAlignment="1">
      <alignment horizontal="left"/>
    </xf>
    <xf numFmtId="0" fontId="1" fillId="0" borderId="52" xfId="0" applyFont="1" applyBorder="1" applyAlignment="1">
      <alignment horizontal="right"/>
    </xf>
    <xf numFmtId="4" fontId="2" fillId="0" borderId="23" xfId="0" applyNumberFormat="1" applyFont="1" applyFill="1" applyBorder="1" applyAlignment="1">
      <alignment horizontal="right"/>
    </xf>
    <xf numFmtId="3" fontId="4" fillId="2" borderId="49" xfId="0" applyNumberFormat="1" applyFont="1" applyFill="1" applyBorder="1"/>
    <xf numFmtId="164" fontId="4" fillId="2" borderId="62" xfId="0" applyNumberFormat="1" applyFont="1" applyFill="1" applyBorder="1"/>
    <xf numFmtId="4" fontId="4" fillId="2" borderId="15" xfId="0" applyNumberFormat="1" applyFont="1" applyFill="1" applyBorder="1"/>
    <xf numFmtId="0" fontId="1" fillId="0" borderId="36" xfId="0" applyFont="1" applyBorder="1" applyAlignment="1">
      <alignment horizontal="left" vertical="center"/>
    </xf>
    <xf numFmtId="0" fontId="1" fillId="0" borderId="39" xfId="0" applyFont="1" applyBorder="1" applyAlignment="1">
      <alignment horizontal="right" vertical="center"/>
    </xf>
    <xf numFmtId="0" fontId="1" fillId="0" borderId="37" xfId="0" applyFont="1" applyBorder="1"/>
    <xf numFmtId="0" fontId="1" fillId="0" borderId="39" xfId="0" applyFont="1" applyBorder="1" applyAlignment="1">
      <alignment horizontal="right"/>
    </xf>
    <xf numFmtId="0" fontId="1" fillId="3" borderId="36" xfId="0" applyFont="1" applyFill="1" applyBorder="1"/>
    <xf numFmtId="0" fontId="1" fillId="3" borderId="39" xfId="0" applyFont="1" applyFill="1" applyBorder="1" applyAlignment="1">
      <alignment horizontal="right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horizontal="left"/>
    </xf>
    <xf numFmtId="0" fontId="1" fillId="0" borderId="36" xfId="0" applyFont="1" applyBorder="1"/>
    <xf numFmtId="0" fontId="1" fillId="0" borderId="37" xfId="0" applyFont="1" applyBorder="1" applyAlignment="1">
      <alignment horizontal="right"/>
    </xf>
    <xf numFmtId="0" fontId="1" fillId="0" borderId="41" xfId="0" applyFont="1" applyBorder="1" applyAlignment="1">
      <alignment vertical="top" wrapText="1"/>
    </xf>
    <xf numFmtId="0" fontId="1" fillId="0" borderId="55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3" fillId="0" borderId="43" xfId="0" applyNumberFormat="1" applyFont="1" applyFill="1" applyBorder="1" applyAlignment="1">
      <alignment horizontal="right"/>
    </xf>
    <xf numFmtId="2" fontId="3" fillId="5" borderId="45" xfId="0" applyNumberFormat="1" applyFont="1" applyFill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4" fontId="2" fillId="0" borderId="46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" fontId="3" fillId="5" borderId="25" xfId="0" applyNumberFormat="1" applyFont="1" applyFill="1" applyBorder="1" applyAlignment="1">
      <alignment horizontal="right"/>
    </xf>
    <xf numFmtId="1" fontId="3" fillId="5" borderId="18" xfId="0" applyNumberFormat="1" applyFont="1" applyFill="1" applyBorder="1" applyAlignment="1">
      <alignment horizontal="right"/>
    </xf>
    <xf numFmtId="4" fontId="2" fillId="4" borderId="22" xfId="0" applyNumberFormat="1" applyFont="1" applyFill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6" fontId="2" fillId="5" borderId="17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46" xfId="0" applyNumberFormat="1" applyFont="1" applyFill="1" applyBorder="1" applyAlignment="1">
      <alignment horizontal="right"/>
    </xf>
    <xf numFmtId="4" fontId="2" fillId="4" borderId="41" xfId="0" applyNumberFormat="1" applyFont="1" applyFill="1" applyBorder="1" applyAlignment="1">
      <alignment horizontal="right"/>
    </xf>
    <xf numFmtId="4" fontId="2" fillId="4" borderId="3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170" fontId="0" fillId="0" borderId="0" xfId="0" applyNumberFormat="1"/>
    <xf numFmtId="0" fontId="1" fillId="5" borderId="40" xfId="0" applyFont="1" applyFill="1" applyBorder="1" applyAlignment="1">
      <alignment horizontal="right" vertical="center"/>
    </xf>
    <xf numFmtId="0" fontId="1" fillId="5" borderId="40" xfId="0" applyFont="1" applyFill="1" applyBorder="1" applyAlignment="1">
      <alignment horizontal="right"/>
    </xf>
    <xf numFmtId="166" fontId="2" fillId="5" borderId="25" xfId="0" applyNumberFormat="1" applyFont="1" applyFill="1" applyBorder="1" applyAlignment="1">
      <alignment horizontal="right"/>
    </xf>
    <xf numFmtId="166" fontId="2" fillId="5" borderId="18" xfId="0" applyNumberFormat="1" applyFont="1" applyFill="1" applyBorder="1" applyAlignment="1">
      <alignment horizontal="right"/>
    </xf>
    <xf numFmtId="166" fontId="2" fillId="5" borderId="45" xfId="0" applyNumberFormat="1" applyFont="1" applyFill="1" applyBorder="1" applyAlignment="1">
      <alignment horizontal="right"/>
    </xf>
    <xf numFmtId="0" fontId="1" fillId="5" borderId="38" xfId="0" applyFont="1" applyFill="1" applyBorder="1" applyAlignment="1">
      <alignment horizontal="right"/>
    </xf>
    <xf numFmtId="1" fontId="2" fillId="5" borderId="17" xfId="0" applyNumberFormat="1" applyFont="1" applyFill="1" applyBorder="1" applyAlignment="1">
      <alignment horizontal="right"/>
    </xf>
    <xf numFmtId="1" fontId="2" fillId="5" borderId="18" xfId="0" applyNumberFormat="1" applyFont="1" applyFill="1" applyBorder="1" applyAlignment="1">
      <alignment horizontal="right"/>
    </xf>
    <xf numFmtId="0" fontId="1" fillId="5" borderId="41" xfId="0" applyFont="1" applyFill="1" applyBorder="1" applyAlignment="1">
      <alignment horizontal="right"/>
    </xf>
    <xf numFmtId="169" fontId="2" fillId="5" borderId="17" xfId="0" applyNumberFormat="1" applyFont="1" applyFill="1" applyBorder="1" applyAlignment="1">
      <alignment horizontal="right"/>
    </xf>
    <xf numFmtId="4" fontId="2" fillId="5" borderId="9" xfId="0" applyNumberFormat="1" applyFont="1" applyFill="1" applyBorder="1" applyAlignment="1">
      <alignment horizontal="right"/>
    </xf>
    <xf numFmtId="166" fontId="2" fillId="5" borderId="9" xfId="0" applyNumberFormat="1" applyFont="1" applyFill="1" applyBorder="1" applyAlignment="1">
      <alignment horizontal="right"/>
    </xf>
    <xf numFmtId="166" fontId="2" fillId="5" borderId="13" xfId="0" applyNumberFormat="1" applyFont="1" applyFill="1" applyBorder="1" applyAlignment="1">
      <alignment horizontal="right"/>
    </xf>
    <xf numFmtId="4" fontId="2" fillId="5" borderId="13" xfId="0" applyNumberFormat="1" applyFont="1" applyFill="1" applyBorder="1" applyAlignment="1">
      <alignment horizontal="right"/>
    </xf>
    <xf numFmtId="166" fontId="2" fillId="5" borderId="44" xfId="0" applyNumberFormat="1" applyFont="1" applyFill="1" applyBorder="1" applyAlignment="1">
      <alignment horizontal="right"/>
    </xf>
    <xf numFmtId="0" fontId="1" fillId="5" borderId="53" xfId="0" applyFont="1" applyFill="1" applyBorder="1" applyAlignment="1">
      <alignment horizontal="right"/>
    </xf>
    <xf numFmtId="4" fontId="2" fillId="5" borderId="44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0" xfId="0" applyFill="1"/>
    <xf numFmtId="0" fontId="4" fillId="0" borderId="2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56" xfId="0" applyFont="1" applyFill="1" applyBorder="1" applyAlignment="1">
      <alignment horizontal="center"/>
    </xf>
    <xf numFmtId="4" fontId="3" fillId="5" borderId="1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5" borderId="17" xfId="0" applyNumberFormat="1" applyFont="1" applyFill="1" applyBorder="1" applyAlignment="1">
      <alignment horizontal="right"/>
    </xf>
    <xf numFmtId="2" fontId="2" fillId="3" borderId="14" xfId="0" applyNumberFormat="1" applyFont="1" applyFill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13" xfId="0" applyNumberFormat="1" applyFont="1" applyFill="1" applyBorder="1" applyAlignment="1">
      <alignment horizontal="right" vertical="center"/>
    </xf>
    <xf numFmtId="2" fontId="2" fillId="0" borderId="36" xfId="0" applyNumberFormat="1" applyFont="1" applyFill="1" applyBorder="1" applyAlignment="1">
      <alignment horizontal="right"/>
    </xf>
    <xf numFmtId="2" fontId="2" fillId="0" borderId="39" xfId="0" applyNumberFormat="1" applyFont="1" applyFill="1" applyBorder="1" applyAlignment="1">
      <alignment horizontal="right"/>
    </xf>
    <xf numFmtId="2" fontId="2" fillId="5" borderId="40" xfId="0" applyNumberFormat="1" applyFont="1" applyFill="1" applyBorder="1" applyAlignment="1">
      <alignment horizontal="right"/>
    </xf>
    <xf numFmtId="165" fontId="3" fillId="5" borderId="25" xfId="0" applyNumberFormat="1" applyFont="1" applyFill="1" applyBorder="1" applyAlignment="1">
      <alignment horizontal="right"/>
    </xf>
    <xf numFmtId="165" fontId="2" fillId="5" borderId="28" xfId="0" applyNumberFormat="1" applyFont="1" applyFill="1" applyBorder="1" applyAlignment="1">
      <alignment horizontal="right"/>
    </xf>
    <xf numFmtId="2" fontId="2" fillId="5" borderId="19" xfId="0" applyNumberFormat="1" applyFont="1" applyFill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2" fontId="2" fillId="5" borderId="18" xfId="0" applyNumberFormat="1" applyFont="1" applyFill="1" applyBorder="1" applyAlignment="1">
      <alignment horizontal="right"/>
    </xf>
    <xf numFmtId="164" fontId="2" fillId="5" borderId="25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164" fontId="2" fillId="5" borderId="26" xfId="0" applyNumberFormat="1" applyFont="1" applyFill="1" applyBorder="1" applyAlignment="1">
      <alignment horizontal="right"/>
    </xf>
    <xf numFmtId="164" fontId="2" fillId="5" borderId="27" xfId="0" applyNumberFormat="1" applyFont="1" applyFill="1" applyBorder="1" applyAlignment="1">
      <alignment horizontal="right"/>
    </xf>
    <xf numFmtId="164" fontId="4" fillId="2" borderId="25" xfId="0" applyNumberFormat="1" applyFont="1" applyFill="1" applyBorder="1"/>
    <xf numFmtId="2" fontId="2" fillId="0" borderId="36" xfId="0" applyNumberFormat="1" applyFont="1" applyBorder="1" applyAlignment="1">
      <alignment horizontal="right"/>
    </xf>
    <xf numFmtId="2" fontId="2" fillId="0" borderId="37" xfId="0" applyNumberFormat="1" applyFont="1" applyFill="1" applyBorder="1" applyAlignment="1">
      <alignment horizontal="right"/>
    </xf>
    <xf numFmtId="2" fontId="2" fillId="5" borderId="41" xfId="0" applyNumberFormat="1" applyFont="1" applyFill="1" applyBorder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164" fontId="2" fillId="5" borderId="59" xfId="0" applyNumberFormat="1" applyFont="1" applyFill="1" applyBorder="1" applyAlignment="1">
      <alignment horizontal="right"/>
    </xf>
    <xf numFmtId="2" fontId="2" fillId="5" borderId="60" xfId="0" applyNumberFormat="1" applyFont="1" applyFill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166" fontId="2" fillId="5" borderId="4" xfId="0" applyNumberFormat="1" applyFont="1" applyFill="1" applyBorder="1" applyAlignment="1">
      <alignment horizontal="right"/>
    </xf>
    <xf numFmtId="4" fontId="2" fillId="5" borderId="60" xfId="0" applyNumberFormat="1" applyFont="1" applyFill="1" applyBorder="1" applyAlignment="1">
      <alignment horizontal="right"/>
    </xf>
    <xf numFmtId="4" fontId="2" fillId="5" borderId="41" xfId="0" applyNumberFormat="1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right"/>
    </xf>
    <xf numFmtId="4" fontId="2" fillId="5" borderId="37" xfId="0" applyNumberFormat="1" applyFont="1" applyFill="1" applyBorder="1" applyAlignment="1">
      <alignment horizontal="right"/>
    </xf>
    <xf numFmtId="4" fontId="4" fillId="2" borderId="64" xfId="0" applyNumberFormat="1" applyFont="1" applyFill="1" applyBorder="1"/>
    <xf numFmtId="164" fontId="2" fillId="5" borderId="17" xfId="0" applyNumberFormat="1" applyFont="1" applyFill="1" applyBorder="1" applyAlignment="1">
      <alignment horizontal="right"/>
    </xf>
    <xf numFmtId="166" fontId="2" fillId="5" borderId="59" xfId="0" applyNumberFormat="1" applyFont="1" applyFill="1" applyBorder="1" applyAlignment="1">
      <alignment horizontal="right"/>
    </xf>
    <xf numFmtId="4" fontId="2" fillId="5" borderId="27" xfId="0" applyNumberFormat="1" applyFont="1" applyFill="1" applyBorder="1" applyAlignment="1">
      <alignment horizontal="right"/>
    </xf>
    <xf numFmtId="4" fontId="2" fillId="5" borderId="22" xfId="0" applyNumberFormat="1" applyFont="1" applyFill="1" applyBorder="1" applyAlignment="1">
      <alignment horizontal="right"/>
    </xf>
    <xf numFmtId="165" fontId="3" fillId="5" borderId="45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2" fillId="5" borderId="19" xfId="0" applyNumberFormat="1" applyFont="1" applyFill="1" applyBorder="1" applyAlignment="1">
      <alignment horizontal="right"/>
    </xf>
    <xf numFmtId="164" fontId="2" fillId="5" borderId="44" xfId="0" applyNumberFormat="1" applyFont="1" applyFill="1" applyBorder="1" applyAlignment="1">
      <alignment horizontal="right"/>
    </xf>
    <xf numFmtId="169" fontId="2" fillId="5" borderId="44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2" fontId="3" fillId="5" borderId="40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4" fontId="3" fillId="5" borderId="40" xfId="0" applyNumberFormat="1" applyFont="1" applyFill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4" fontId="2" fillId="0" borderId="39" xfId="0" applyNumberFormat="1" applyFont="1" applyBorder="1" applyAlignment="1">
      <alignment horizontal="right"/>
    </xf>
    <xf numFmtId="0" fontId="4" fillId="0" borderId="55" xfId="0" applyFont="1" applyBorder="1" applyAlignment="1">
      <alignment horizontal="right" vertical="center"/>
    </xf>
    <xf numFmtId="4" fontId="2" fillId="3" borderId="36" xfId="0" applyNumberFormat="1" applyFont="1" applyFill="1" applyBorder="1" applyAlignment="1">
      <alignment horizontal="right"/>
    </xf>
    <xf numFmtId="1" fontId="2" fillId="3" borderId="36" xfId="0" applyNumberFormat="1" applyFont="1" applyFill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5" borderId="38" xfId="0" applyNumberFormat="1" applyFont="1" applyFill="1" applyBorder="1" applyAlignment="1">
      <alignment horizontal="right"/>
    </xf>
    <xf numFmtId="4" fontId="2" fillId="5" borderId="39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164" fontId="2" fillId="5" borderId="28" xfId="0" applyNumberFormat="1" applyFont="1" applyFill="1" applyBorder="1" applyAlignment="1">
      <alignment horizontal="right"/>
    </xf>
    <xf numFmtId="4" fontId="2" fillId="5" borderId="65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4" fontId="2" fillId="5" borderId="16" xfId="0" applyNumberFormat="1" applyFont="1" applyFill="1" applyBorder="1" applyAlignment="1">
      <alignment horizontal="right"/>
    </xf>
    <xf numFmtId="166" fontId="2" fillId="5" borderId="27" xfId="0" applyNumberFormat="1" applyFont="1" applyFill="1" applyBorder="1" applyAlignment="1">
      <alignment horizontal="right"/>
    </xf>
    <xf numFmtId="171" fontId="4" fillId="2" borderId="25" xfId="0" applyNumberFormat="1" applyFont="1" applyFill="1" applyBorder="1"/>
    <xf numFmtId="171" fontId="4" fillId="2" borderId="53" xfId="0" applyNumberFormat="1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right"/>
    </xf>
    <xf numFmtId="166" fontId="2" fillId="5" borderId="40" xfId="0" applyNumberFormat="1" applyFont="1" applyFill="1" applyBorder="1" applyAlignment="1">
      <alignment horizontal="right"/>
    </xf>
    <xf numFmtId="0" fontId="4" fillId="0" borderId="66" xfId="0" applyFont="1" applyBorder="1" applyAlignment="1">
      <alignment horizontal="right" vertical="center"/>
    </xf>
    <xf numFmtId="3" fontId="2" fillId="4" borderId="44" xfId="0" applyNumberFormat="1" applyFont="1" applyFill="1" applyBorder="1" applyAlignment="1">
      <alignment horizontal="right"/>
    </xf>
    <xf numFmtId="166" fontId="2" fillId="5" borderId="43" xfId="0" applyNumberFormat="1" applyFont="1" applyFill="1" applyBorder="1" applyAlignment="1">
      <alignment horizontal="right"/>
    </xf>
    <xf numFmtId="166" fontId="2" fillId="5" borderId="67" xfId="0" applyNumberFormat="1" applyFont="1" applyFill="1" applyBorder="1" applyAlignment="1">
      <alignment horizontal="right"/>
    </xf>
    <xf numFmtId="167" fontId="3" fillId="5" borderId="45" xfId="0" applyNumberFormat="1" applyFont="1" applyFill="1" applyBorder="1" applyAlignment="1">
      <alignment horizontal="right"/>
    </xf>
    <xf numFmtId="3" fontId="3" fillId="0" borderId="23" xfId="0" applyNumberFormat="1" applyFont="1" applyFill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171" fontId="2" fillId="5" borderId="45" xfId="0" applyNumberFormat="1" applyFont="1" applyFill="1" applyBorder="1" applyAlignment="1">
      <alignment horizontal="right"/>
    </xf>
    <xf numFmtId="166" fontId="0" fillId="0" borderId="0" xfId="0" applyNumberForma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168" fontId="3" fillId="0" borderId="3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1" fontId="2" fillId="5" borderId="17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tabSelected="1" workbookViewId="0">
      <pane xSplit="2" ySplit="7" topLeftCell="S104" activePane="bottomRight" state="frozen"/>
      <selection pane="topRight" activeCell="C1" sqref="C1"/>
      <selection pane="bottomLeft" activeCell="A8" sqref="A8"/>
      <selection pane="bottomRight" activeCell="U126" sqref="U126"/>
    </sheetView>
  </sheetViews>
  <sheetFormatPr defaultRowHeight="15" x14ac:dyDescent="0.25"/>
  <cols>
    <col min="1" max="1" width="7.42578125" customWidth="1"/>
    <col min="2" max="2" width="51.42578125" customWidth="1"/>
    <col min="3" max="3" width="14" customWidth="1"/>
    <col min="4" max="4" width="15.28515625" customWidth="1"/>
    <col min="5" max="5" width="13.140625" customWidth="1"/>
    <col min="6" max="6" width="14.7109375" customWidth="1"/>
    <col min="7" max="7" width="13.140625" customWidth="1"/>
    <col min="8" max="8" width="14.28515625" customWidth="1"/>
    <col min="9" max="9" width="13.28515625" customWidth="1"/>
    <col min="10" max="10" width="15.5703125" customWidth="1"/>
    <col min="11" max="11" width="13.140625" customWidth="1"/>
    <col min="12" max="12" width="14.28515625" customWidth="1"/>
    <col min="13" max="13" width="13.140625" customWidth="1"/>
    <col min="14" max="14" width="14.28515625" customWidth="1"/>
    <col min="15" max="17" width="13.140625" customWidth="1"/>
    <col min="18" max="18" width="14.7109375" customWidth="1"/>
    <col min="19" max="19" width="13.42578125" customWidth="1"/>
    <col min="20" max="20" width="14.28515625" customWidth="1"/>
    <col min="21" max="21" width="12.140625" customWidth="1"/>
    <col min="22" max="22" width="14.28515625" customWidth="1"/>
    <col min="23" max="23" width="13.42578125" hidden="1" customWidth="1"/>
    <col min="24" max="24" width="14.28515625" hidden="1" customWidth="1"/>
    <col min="25" max="25" width="13.42578125" hidden="1" customWidth="1"/>
    <col min="26" max="26" width="14.28515625" hidden="1" customWidth="1"/>
    <col min="27" max="27" width="15.28515625" customWidth="1"/>
    <col min="28" max="28" width="15" customWidth="1"/>
    <col min="29" max="16384" width="9.140625" style="153"/>
  </cols>
  <sheetData>
    <row r="1" spans="1:28" customFormat="1" x14ac:dyDescent="0.25">
      <c r="A1" s="256" t="s">
        <v>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</row>
    <row r="2" spans="1:28" customFormat="1" ht="15.75" thickBot="1" x14ac:dyDescent="0.3">
      <c r="AA2" s="8"/>
    </row>
    <row r="3" spans="1:28" customFormat="1" ht="16.5" thickBot="1" x14ac:dyDescent="0.3">
      <c r="A3" s="257" t="s">
        <v>0</v>
      </c>
      <c r="B3" s="257" t="s">
        <v>1</v>
      </c>
      <c r="C3" s="245">
        <v>44927</v>
      </c>
      <c r="D3" s="246"/>
      <c r="E3" s="245">
        <v>44958</v>
      </c>
      <c r="F3" s="246"/>
      <c r="G3" s="245">
        <v>44986</v>
      </c>
      <c r="H3" s="246"/>
      <c r="I3" s="245">
        <v>45017</v>
      </c>
      <c r="J3" s="247"/>
      <c r="K3" s="245">
        <v>45047</v>
      </c>
      <c r="L3" s="246"/>
      <c r="M3" s="247">
        <v>45078</v>
      </c>
      <c r="N3" s="246"/>
      <c r="O3" s="245">
        <v>45108</v>
      </c>
      <c r="P3" s="246"/>
      <c r="Q3" s="245">
        <v>45139</v>
      </c>
      <c r="R3" s="246"/>
      <c r="S3" s="245">
        <v>45170</v>
      </c>
      <c r="T3" s="246"/>
      <c r="U3" s="245">
        <v>45200</v>
      </c>
      <c r="V3" s="247"/>
      <c r="W3" s="245">
        <v>45231</v>
      </c>
      <c r="X3" s="246"/>
      <c r="Y3" s="245">
        <v>45261</v>
      </c>
      <c r="Z3" s="246"/>
      <c r="AA3" s="245" t="s">
        <v>40</v>
      </c>
      <c r="AB3" s="246"/>
    </row>
    <row r="4" spans="1:28" customFormat="1" ht="15.75" x14ac:dyDescent="0.25">
      <c r="A4" s="258"/>
      <c r="B4" s="258"/>
      <c r="C4" s="28"/>
      <c r="D4" s="28"/>
      <c r="E4" s="28"/>
      <c r="F4" s="28"/>
      <c r="G4" s="28"/>
      <c r="H4" s="28"/>
      <c r="I4" s="28"/>
      <c r="J4" s="28"/>
      <c r="K4" s="28"/>
      <c r="L4" s="227"/>
      <c r="M4" s="70"/>
      <c r="N4" s="28"/>
      <c r="O4" s="28"/>
      <c r="P4" s="28"/>
      <c r="Q4" s="28"/>
      <c r="R4" s="28"/>
      <c r="S4" s="28"/>
      <c r="T4" s="90"/>
      <c r="U4" s="70"/>
      <c r="V4" s="70"/>
      <c r="W4" s="28"/>
      <c r="X4" s="72"/>
      <c r="Y4" s="28"/>
      <c r="Z4" s="72"/>
      <c r="AA4" s="1" t="s">
        <v>2</v>
      </c>
      <c r="AB4" s="4" t="s">
        <v>3</v>
      </c>
    </row>
    <row r="5" spans="1:28" customFormat="1" ht="16.5" thickBot="1" x14ac:dyDescent="0.3">
      <c r="A5" s="258"/>
      <c r="B5" s="258"/>
      <c r="C5" s="28"/>
      <c r="D5" s="28"/>
      <c r="E5" s="28"/>
      <c r="F5" s="28"/>
      <c r="G5" s="28"/>
      <c r="H5" s="28"/>
      <c r="I5" s="28"/>
      <c r="J5" s="28"/>
      <c r="K5" s="28"/>
      <c r="L5" s="227"/>
      <c r="M5" s="70"/>
      <c r="N5" s="28"/>
      <c r="O5" s="28"/>
      <c r="P5" s="28"/>
      <c r="Q5" s="28"/>
      <c r="R5" s="28"/>
      <c r="S5" s="28"/>
      <c r="T5" s="90"/>
      <c r="U5" s="70"/>
      <c r="V5" s="70"/>
      <c r="W5" s="28"/>
      <c r="X5" s="72"/>
      <c r="Y5" s="28"/>
      <c r="Z5" s="72"/>
      <c r="AA5" s="2" t="s">
        <v>4</v>
      </c>
      <c r="AB5" s="5"/>
    </row>
    <row r="6" spans="1:28" customFormat="1" ht="16.5" thickBot="1" x14ac:dyDescent="0.3">
      <c r="A6" s="259"/>
      <c r="B6" s="259"/>
      <c r="C6" s="29"/>
      <c r="D6" s="29"/>
      <c r="E6" s="29"/>
      <c r="F6" s="29"/>
      <c r="G6" s="29"/>
      <c r="H6" s="29"/>
      <c r="I6" s="29"/>
      <c r="J6" s="29"/>
      <c r="K6" s="29"/>
      <c r="L6" s="228"/>
      <c r="M6" s="71"/>
      <c r="N6" s="29"/>
      <c r="O6" s="29"/>
      <c r="P6" s="29"/>
      <c r="Q6" s="29"/>
      <c r="R6" s="29"/>
      <c r="S6" s="29"/>
      <c r="T6" s="91"/>
      <c r="U6" s="71"/>
      <c r="V6" s="71"/>
      <c r="W6" s="29"/>
      <c r="X6" s="73"/>
      <c r="Y6" s="29"/>
      <c r="Z6" s="73"/>
      <c r="AA6" s="3" t="s">
        <v>5</v>
      </c>
      <c r="AB6" s="6" t="s">
        <v>6</v>
      </c>
    </row>
    <row r="7" spans="1:28" customFormat="1" ht="16.5" thickBot="1" x14ac:dyDescent="0.3">
      <c r="A7" s="134"/>
      <c r="B7" s="155"/>
      <c r="C7" s="155"/>
      <c r="D7" s="155"/>
      <c r="E7" s="155"/>
      <c r="F7" s="155"/>
      <c r="G7" s="155"/>
      <c r="H7" s="155"/>
      <c r="I7" s="155"/>
      <c r="J7" s="213"/>
      <c r="K7" s="156"/>
      <c r="L7" s="157"/>
      <c r="M7" s="231"/>
      <c r="N7" s="155"/>
      <c r="O7" s="155"/>
      <c r="P7" s="155"/>
      <c r="Q7" s="155"/>
      <c r="R7" s="155"/>
      <c r="S7" s="156"/>
      <c r="T7" s="157"/>
      <c r="U7" s="158"/>
      <c r="V7" s="213"/>
      <c r="W7" s="159"/>
      <c r="X7" s="160"/>
      <c r="Y7" s="159"/>
      <c r="Z7" s="160"/>
      <c r="AA7" s="1"/>
      <c r="AB7" s="161"/>
    </row>
    <row r="8" spans="1:28" s="154" customFormat="1" ht="15.75" x14ac:dyDescent="0.25">
      <c r="A8" s="248">
        <v>1</v>
      </c>
      <c r="B8" s="106" t="s">
        <v>34</v>
      </c>
      <c r="C8" s="46"/>
      <c r="D8" s="27"/>
      <c r="E8" s="27"/>
      <c r="F8" s="47"/>
      <c r="G8" s="41"/>
      <c r="H8" s="27"/>
      <c r="I8" s="27"/>
      <c r="J8" s="31"/>
      <c r="K8" s="46"/>
      <c r="L8" s="47"/>
      <c r="M8" s="41"/>
      <c r="N8" s="27"/>
      <c r="O8" s="27"/>
      <c r="P8" s="27"/>
      <c r="Q8" s="27"/>
      <c r="R8" s="27"/>
      <c r="S8" s="27"/>
      <c r="T8" s="27"/>
      <c r="U8" s="27"/>
      <c r="V8" s="31"/>
      <c r="W8" s="46"/>
      <c r="X8" s="47"/>
      <c r="Y8" s="46"/>
      <c r="Z8" s="47"/>
      <c r="AA8" s="46"/>
      <c r="AB8" s="47"/>
    </row>
    <row r="9" spans="1:28" s="154" customFormat="1" ht="15.75" x14ac:dyDescent="0.25">
      <c r="A9" s="249"/>
      <c r="B9" s="107" t="s">
        <v>10</v>
      </c>
      <c r="C9" s="48"/>
      <c r="D9" s="163"/>
      <c r="E9" s="13"/>
      <c r="F9" s="49"/>
      <c r="G9" s="119"/>
      <c r="H9" s="13"/>
      <c r="I9" s="13"/>
      <c r="J9" s="229"/>
      <c r="K9" s="48"/>
      <c r="L9" s="49"/>
      <c r="M9" s="119"/>
      <c r="N9" s="13"/>
      <c r="O9" s="13">
        <v>60169</v>
      </c>
      <c r="P9" s="83">
        <v>105017.77</v>
      </c>
      <c r="Q9" s="13">
        <v>85851</v>
      </c>
      <c r="R9" s="83">
        <v>174385.7</v>
      </c>
      <c r="S9" s="13">
        <v>18959</v>
      </c>
      <c r="T9" s="83">
        <v>37914.97</v>
      </c>
      <c r="U9" s="13">
        <v>5291</v>
      </c>
      <c r="V9" s="207">
        <v>10566.92</v>
      </c>
      <c r="W9" s="48"/>
      <c r="X9" s="87"/>
      <c r="Y9" s="48"/>
      <c r="Z9" s="87"/>
      <c r="AA9" s="48">
        <f>C9+E9+G9+I9+K9+M9+O9+Q9+S9+U9+W9+Y9</f>
        <v>170270</v>
      </c>
      <c r="AB9" s="87">
        <f>IFERROR((D9+F9+H9+J9+L9+N9+P9+R9+T9+V9+X9+Z9)/AA9,0)</f>
        <v>1.9256789804428263</v>
      </c>
    </row>
    <row r="10" spans="1:28" s="154" customFormat="1" ht="16.5" thickBot="1" x14ac:dyDescent="0.3">
      <c r="A10" s="250"/>
      <c r="B10" s="136" t="s">
        <v>11</v>
      </c>
      <c r="C10" s="88"/>
      <c r="D10" s="15"/>
      <c r="E10" s="15"/>
      <c r="F10" s="123"/>
      <c r="G10" s="120"/>
      <c r="H10" s="15"/>
      <c r="I10" s="15"/>
      <c r="J10" s="208"/>
      <c r="K10" s="88"/>
      <c r="L10" s="123"/>
      <c r="M10" s="120"/>
      <c r="N10" s="15"/>
      <c r="O10" s="30">
        <v>6.2770000000000006E-2</v>
      </c>
      <c r="P10" s="15">
        <v>53614.33</v>
      </c>
      <c r="Q10" s="30">
        <v>0.17286000000000001</v>
      </c>
      <c r="R10" s="84">
        <v>134746.85</v>
      </c>
      <c r="S10" s="30">
        <v>1.336E-2</v>
      </c>
      <c r="T10" s="84">
        <v>11803.33</v>
      </c>
      <c r="U10" s="30">
        <v>8.9099999999999995E-3</v>
      </c>
      <c r="V10" s="210">
        <v>7661.84</v>
      </c>
      <c r="W10" s="173"/>
      <c r="X10" s="162"/>
      <c r="Y10" s="75"/>
      <c r="Z10" s="162"/>
      <c r="AA10" s="75">
        <f t="shared" ref="AA10:AA70" si="0">C10+E10+G10+I10+K10+M10+O10+Q10+S10+U10+W10+Y10</f>
        <v>0.25790000000000002</v>
      </c>
      <c r="AB10" s="162">
        <f t="shared" ref="AB10:AB73" si="1">IFERROR((D10+F10+H10+J10+L10+N10+P10+R10+T10+V10+X10+Z10)/AA10,0)</f>
        <v>805840.82977898396</v>
      </c>
    </row>
    <row r="11" spans="1:28" s="154" customFormat="1" ht="15.75" x14ac:dyDescent="0.25">
      <c r="A11" s="248">
        <v>2</v>
      </c>
      <c r="B11" s="106" t="s">
        <v>33</v>
      </c>
      <c r="C11" s="46"/>
      <c r="D11" s="27"/>
      <c r="E11" s="27"/>
      <c r="F11" s="47"/>
      <c r="G11" s="41"/>
      <c r="H11" s="27"/>
      <c r="I11" s="27"/>
      <c r="J11" s="31"/>
      <c r="K11" s="46"/>
      <c r="L11" s="47"/>
      <c r="M11" s="41"/>
      <c r="N11" s="27"/>
      <c r="O11" s="27"/>
      <c r="P11" s="27"/>
      <c r="Q11" s="27"/>
      <c r="R11" s="27"/>
      <c r="S11" s="27"/>
      <c r="T11" s="27"/>
      <c r="U11" s="27"/>
      <c r="V11" s="31"/>
      <c r="W11" s="46"/>
      <c r="X11" s="47"/>
      <c r="Y11" s="46"/>
      <c r="Z11" s="47"/>
      <c r="AA11" s="46"/>
      <c r="AB11" s="47">
        <f t="shared" si="1"/>
        <v>0</v>
      </c>
    </row>
    <row r="12" spans="1:28" s="154" customFormat="1" ht="15.75" x14ac:dyDescent="0.25">
      <c r="A12" s="249"/>
      <c r="B12" s="107" t="s">
        <v>10</v>
      </c>
      <c r="C12" s="48"/>
      <c r="D12" s="163"/>
      <c r="E12" s="13"/>
      <c r="F12" s="49"/>
      <c r="G12" s="119"/>
      <c r="H12" s="13"/>
      <c r="I12" s="13"/>
      <c r="J12" s="229"/>
      <c r="K12" s="48"/>
      <c r="L12" s="49"/>
      <c r="M12" s="119"/>
      <c r="N12" s="13"/>
      <c r="O12" s="13">
        <v>67832</v>
      </c>
      <c r="P12" s="83">
        <v>115429.71</v>
      </c>
      <c r="Q12" s="13">
        <v>464545</v>
      </c>
      <c r="R12" s="83">
        <v>882468.26</v>
      </c>
      <c r="S12" s="13">
        <v>165689</v>
      </c>
      <c r="T12" s="83">
        <v>273494.55</v>
      </c>
      <c r="U12" s="13">
        <v>218114</v>
      </c>
      <c r="V12" s="207">
        <v>372420.93</v>
      </c>
      <c r="W12" s="48"/>
      <c r="X12" s="87"/>
      <c r="Y12" s="48"/>
      <c r="Z12" s="87"/>
      <c r="AA12" s="48">
        <f t="shared" si="0"/>
        <v>916180</v>
      </c>
      <c r="AB12" s="87">
        <f t="shared" si="1"/>
        <v>1.7942035953633564</v>
      </c>
    </row>
    <row r="13" spans="1:28" s="154" customFormat="1" ht="16.5" thickBot="1" x14ac:dyDescent="0.3">
      <c r="A13" s="250"/>
      <c r="B13" s="136" t="s">
        <v>11</v>
      </c>
      <c r="C13" s="88"/>
      <c r="D13" s="15"/>
      <c r="E13" s="15"/>
      <c r="F13" s="123"/>
      <c r="G13" s="120"/>
      <c r="H13" s="15"/>
      <c r="I13" s="15"/>
      <c r="J13" s="208"/>
      <c r="K13" s="88"/>
      <c r="L13" s="123"/>
      <c r="M13" s="120"/>
      <c r="N13" s="15"/>
      <c r="O13" s="30">
        <v>4.3810000000000002E-2</v>
      </c>
      <c r="P13" s="84">
        <v>37419.85</v>
      </c>
      <c r="Q13" s="30">
        <v>0.67001999999999995</v>
      </c>
      <c r="R13" s="84">
        <v>522290.2</v>
      </c>
      <c r="S13" s="30">
        <v>0.20335</v>
      </c>
      <c r="T13" s="84">
        <v>179656.2</v>
      </c>
      <c r="U13" s="30">
        <v>0.28021000000000001</v>
      </c>
      <c r="V13" s="210">
        <v>240956.71</v>
      </c>
      <c r="W13" s="173"/>
      <c r="X13" s="162"/>
      <c r="Y13" s="173"/>
      <c r="Z13" s="162"/>
      <c r="AA13" s="75">
        <f t="shared" si="0"/>
        <v>1.19739</v>
      </c>
      <c r="AB13" s="123">
        <f t="shared" si="1"/>
        <v>818716.50840578263</v>
      </c>
    </row>
    <row r="14" spans="1:28" s="154" customFormat="1" ht="15.75" x14ac:dyDescent="0.25">
      <c r="A14" s="248">
        <v>3</v>
      </c>
      <c r="B14" s="106" t="s">
        <v>23</v>
      </c>
      <c r="C14" s="46"/>
      <c r="D14" s="27"/>
      <c r="E14" s="27"/>
      <c r="F14" s="47"/>
      <c r="G14" s="27"/>
      <c r="H14" s="31"/>
      <c r="I14" s="27"/>
      <c r="J14" s="31"/>
      <c r="K14" s="46"/>
      <c r="L14" s="47"/>
      <c r="M14" s="41"/>
      <c r="N14" s="27"/>
      <c r="O14" s="27"/>
      <c r="P14" s="27"/>
      <c r="Q14" s="27"/>
      <c r="R14" s="27"/>
      <c r="S14" s="27"/>
      <c r="T14" s="27"/>
      <c r="U14" s="27"/>
      <c r="V14" s="31"/>
      <c r="W14" s="46"/>
      <c r="X14" s="47"/>
      <c r="Y14" s="46"/>
      <c r="Z14" s="47"/>
      <c r="AA14" s="46"/>
      <c r="AB14" s="47">
        <f t="shared" si="1"/>
        <v>0</v>
      </c>
    </row>
    <row r="15" spans="1:28" s="154" customFormat="1" ht="15.75" x14ac:dyDescent="0.25">
      <c r="A15" s="249"/>
      <c r="B15" s="107" t="s">
        <v>10</v>
      </c>
      <c r="C15" s="48">
        <v>50883</v>
      </c>
      <c r="D15" s="83">
        <v>69579.45</v>
      </c>
      <c r="E15" s="13">
        <v>44193</v>
      </c>
      <c r="F15" s="87">
        <v>84417.47</v>
      </c>
      <c r="G15" s="13"/>
      <c r="H15" s="207"/>
      <c r="I15" s="13"/>
      <c r="J15" s="229"/>
      <c r="K15" s="48"/>
      <c r="L15" s="49"/>
      <c r="M15" s="119"/>
      <c r="N15" s="13"/>
      <c r="O15" s="13"/>
      <c r="P15" s="13"/>
      <c r="Q15" s="13"/>
      <c r="R15" s="83"/>
      <c r="S15" s="13">
        <v>80</v>
      </c>
      <c r="T15" s="83">
        <v>171.76</v>
      </c>
      <c r="U15" s="13">
        <v>588</v>
      </c>
      <c r="V15" s="207">
        <v>1284.9000000000001</v>
      </c>
      <c r="W15" s="48"/>
      <c r="X15" s="87"/>
      <c r="Y15" s="48"/>
      <c r="Z15" s="87"/>
      <c r="AA15" s="48">
        <f t="shared" si="0"/>
        <v>95744</v>
      </c>
      <c r="AB15" s="87">
        <f t="shared" si="1"/>
        <v>1.6236378258689839</v>
      </c>
    </row>
    <row r="16" spans="1:28" s="154" customFormat="1" ht="16.5" thickBot="1" x14ac:dyDescent="0.3">
      <c r="A16" s="250"/>
      <c r="B16" s="136" t="s">
        <v>11</v>
      </c>
      <c r="C16" s="173"/>
      <c r="D16" s="84"/>
      <c r="E16" s="30">
        <v>6.8379999999999996E-2</v>
      </c>
      <c r="F16" s="162">
        <v>64051.91</v>
      </c>
      <c r="G16" s="30"/>
      <c r="H16" s="208"/>
      <c r="I16" s="15"/>
      <c r="J16" s="208"/>
      <c r="K16" s="88"/>
      <c r="L16" s="123"/>
      <c r="M16" s="120"/>
      <c r="N16" s="15"/>
      <c r="O16" s="15"/>
      <c r="P16" s="15"/>
      <c r="Q16" s="81"/>
      <c r="R16" s="84"/>
      <c r="S16" s="81"/>
      <c r="T16" s="15"/>
      <c r="U16" s="30">
        <v>6.0600000000000003E-3</v>
      </c>
      <c r="V16" s="210">
        <v>5211.08</v>
      </c>
      <c r="W16" s="173"/>
      <c r="X16" s="162"/>
      <c r="Y16" s="173"/>
      <c r="Z16" s="162"/>
      <c r="AA16" s="75">
        <f t="shared" si="0"/>
        <v>7.4439999999999992E-2</v>
      </c>
      <c r="AB16" s="123">
        <f t="shared" si="1"/>
        <v>930453.92262224632</v>
      </c>
    </row>
    <row r="17" spans="1:28" s="154" customFormat="1" ht="15.75" x14ac:dyDescent="0.25">
      <c r="A17" s="248">
        <v>4</v>
      </c>
      <c r="B17" s="106" t="s">
        <v>31</v>
      </c>
      <c r="C17" s="50"/>
      <c r="D17" s="27"/>
      <c r="E17" s="11"/>
      <c r="F17" s="12"/>
      <c r="G17" s="38"/>
      <c r="H17" s="11"/>
      <c r="I17" s="11"/>
      <c r="J17" s="209"/>
      <c r="K17" s="50"/>
      <c r="L17" s="12"/>
      <c r="M17" s="38"/>
      <c r="N17" s="11"/>
      <c r="O17" s="11"/>
      <c r="P17" s="11"/>
      <c r="Q17" s="11"/>
      <c r="R17" s="11"/>
      <c r="S17" s="11"/>
      <c r="T17" s="11"/>
      <c r="U17" s="11"/>
      <c r="V17" s="209"/>
      <c r="W17" s="46"/>
      <c r="X17" s="47"/>
      <c r="Y17" s="46"/>
      <c r="Z17" s="47"/>
      <c r="AA17" s="46"/>
      <c r="AB17" s="47">
        <f t="shared" si="1"/>
        <v>0</v>
      </c>
    </row>
    <row r="18" spans="1:28" s="154" customFormat="1" ht="15.75" x14ac:dyDescent="0.25">
      <c r="A18" s="249"/>
      <c r="B18" s="107" t="s">
        <v>10</v>
      </c>
      <c r="C18" s="48"/>
      <c r="D18" s="163"/>
      <c r="E18" s="13"/>
      <c r="F18" s="49"/>
      <c r="G18" s="119"/>
      <c r="H18" s="13"/>
      <c r="I18" s="13"/>
      <c r="J18" s="229"/>
      <c r="K18" s="48"/>
      <c r="L18" s="49"/>
      <c r="M18" s="119"/>
      <c r="N18" s="13"/>
      <c r="O18" s="13"/>
      <c r="P18" s="13"/>
      <c r="Q18" s="13"/>
      <c r="R18" s="83"/>
      <c r="S18" s="13"/>
      <c r="T18" s="83"/>
      <c r="U18" s="13"/>
      <c r="V18" s="207"/>
      <c r="W18" s="48"/>
      <c r="X18" s="87"/>
      <c r="Y18" s="48"/>
      <c r="Z18" s="87"/>
      <c r="AA18" s="48">
        <f t="shared" si="0"/>
        <v>0</v>
      </c>
      <c r="AB18" s="87">
        <f t="shared" si="1"/>
        <v>0</v>
      </c>
    </row>
    <row r="19" spans="1:28" s="154" customFormat="1" ht="16.5" thickBot="1" x14ac:dyDescent="0.3">
      <c r="A19" s="250"/>
      <c r="B19" s="136" t="s">
        <v>11</v>
      </c>
      <c r="C19" s="88"/>
      <c r="D19" s="15"/>
      <c r="E19" s="15"/>
      <c r="F19" s="123"/>
      <c r="G19" s="120"/>
      <c r="H19" s="15"/>
      <c r="I19" s="15"/>
      <c r="J19" s="208"/>
      <c r="K19" s="88"/>
      <c r="L19" s="123"/>
      <c r="M19" s="120"/>
      <c r="N19" s="15"/>
      <c r="O19" s="15"/>
      <c r="P19" s="15"/>
      <c r="Q19" s="81"/>
      <c r="R19" s="15"/>
      <c r="S19" s="81"/>
      <c r="T19" s="15"/>
      <c r="U19" s="81"/>
      <c r="V19" s="208"/>
      <c r="W19" s="75"/>
      <c r="X19" s="123"/>
      <c r="Y19" s="75"/>
      <c r="Z19" s="123"/>
      <c r="AA19" s="75">
        <f t="shared" si="0"/>
        <v>0</v>
      </c>
      <c r="AB19" s="123">
        <f t="shared" si="1"/>
        <v>0</v>
      </c>
    </row>
    <row r="20" spans="1:28" s="154" customFormat="1" ht="16.5" thickTop="1" x14ac:dyDescent="0.25">
      <c r="A20" s="251">
        <v>5</v>
      </c>
      <c r="B20" s="106" t="s">
        <v>26</v>
      </c>
      <c r="C20" s="50"/>
      <c r="D20" s="27"/>
      <c r="E20" s="11"/>
      <c r="F20" s="12"/>
      <c r="G20" s="38"/>
      <c r="H20" s="11"/>
      <c r="I20" s="11"/>
      <c r="J20" s="209"/>
      <c r="K20" s="50"/>
      <c r="L20" s="12"/>
      <c r="M20" s="38"/>
      <c r="N20" s="11"/>
      <c r="O20" s="11"/>
      <c r="P20" s="11"/>
      <c r="Q20" s="11"/>
      <c r="R20" s="11"/>
      <c r="S20" s="11"/>
      <c r="T20" s="11"/>
      <c r="U20" s="11"/>
      <c r="V20" s="209"/>
      <c r="W20" s="46"/>
      <c r="X20" s="47"/>
      <c r="Y20" s="46"/>
      <c r="Z20" s="47"/>
      <c r="AA20" s="93"/>
      <c r="AB20" s="97">
        <f t="shared" si="1"/>
        <v>0</v>
      </c>
    </row>
    <row r="21" spans="1:28" s="154" customFormat="1" ht="15.75" x14ac:dyDescent="0.25">
      <c r="A21" s="249"/>
      <c r="B21" s="107" t="s">
        <v>10</v>
      </c>
      <c r="C21" s="48"/>
      <c r="D21" s="163"/>
      <c r="E21" s="13"/>
      <c r="F21" s="49"/>
      <c r="G21" s="119"/>
      <c r="H21" s="13"/>
      <c r="I21" s="13"/>
      <c r="J21" s="229"/>
      <c r="K21" s="48"/>
      <c r="L21" s="49"/>
      <c r="M21" s="119"/>
      <c r="N21" s="13"/>
      <c r="O21" s="13">
        <v>28402</v>
      </c>
      <c r="P21" s="83">
        <v>52033.32</v>
      </c>
      <c r="Q21" s="13">
        <v>82201</v>
      </c>
      <c r="R21" s="83">
        <v>151368.21</v>
      </c>
      <c r="S21" s="13">
        <v>5456</v>
      </c>
      <c r="T21" s="83">
        <v>10564.83</v>
      </c>
      <c r="U21" s="13">
        <v>85407</v>
      </c>
      <c r="V21" s="207">
        <v>160893.12</v>
      </c>
      <c r="W21" s="48"/>
      <c r="X21" s="87"/>
      <c r="Y21" s="48"/>
      <c r="Z21" s="87"/>
      <c r="AA21" s="94">
        <f t="shared" si="0"/>
        <v>201466</v>
      </c>
      <c r="AB21" s="98">
        <f t="shared" si="1"/>
        <v>1.8606587712070521</v>
      </c>
    </row>
    <row r="22" spans="1:28" s="154" customFormat="1" ht="16.5" thickBot="1" x14ac:dyDescent="0.3">
      <c r="A22" s="250"/>
      <c r="B22" s="136" t="s">
        <v>11</v>
      </c>
      <c r="C22" s="88"/>
      <c r="D22" s="15"/>
      <c r="E22" s="15"/>
      <c r="F22" s="123"/>
      <c r="G22" s="120"/>
      <c r="H22" s="15"/>
      <c r="I22" s="30"/>
      <c r="J22" s="208"/>
      <c r="K22" s="88"/>
      <c r="L22" s="123"/>
      <c r="M22" s="120"/>
      <c r="N22" s="15"/>
      <c r="O22" s="15"/>
      <c r="P22" s="15"/>
      <c r="Q22" s="30">
        <v>0.17008999999999999</v>
      </c>
      <c r="R22" s="84">
        <v>132587.59</v>
      </c>
      <c r="S22" s="30">
        <v>1.3500000000000001E-3</v>
      </c>
      <c r="T22" s="84">
        <v>1192.7</v>
      </c>
      <c r="U22" s="30">
        <v>8.7029999999999996E-2</v>
      </c>
      <c r="V22" s="210">
        <v>74838.38</v>
      </c>
      <c r="W22" s="173"/>
      <c r="X22" s="162"/>
      <c r="Y22" s="75"/>
      <c r="Z22" s="123"/>
      <c r="AA22" s="92">
        <f t="shared" si="0"/>
        <v>0.25846999999999998</v>
      </c>
      <c r="AB22" s="96">
        <f t="shared" si="1"/>
        <v>807129.14458157634</v>
      </c>
    </row>
    <row r="23" spans="1:28" s="154" customFormat="1" ht="15.75" x14ac:dyDescent="0.25">
      <c r="A23" s="248">
        <v>6</v>
      </c>
      <c r="B23" s="106" t="s">
        <v>15</v>
      </c>
      <c r="C23" s="50"/>
      <c r="D23" s="27"/>
      <c r="E23" s="11"/>
      <c r="F23" s="12"/>
      <c r="G23" s="38"/>
      <c r="H23" s="11"/>
      <c r="I23" s="11"/>
      <c r="J23" s="209"/>
      <c r="K23" s="50"/>
      <c r="L23" s="12"/>
      <c r="M23" s="38"/>
      <c r="N23" s="11"/>
      <c r="O23" s="11"/>
      <c r="P23" s="11"/>
      <c r="Q23" s="11"/>
      <c r="R23" s="11"/>
      <c r="S23" s="11"/>
      <c r="T23" s="11"/>
      <c r="U23" s="11"/>
      <c r="V23" s="209"/>
      <c r="W23" s="46"/>
      <c r="X23" s="47"/>
      <c r="Y23" s="46"/>
      <c r="Z23" s="47"/>
      <c r="AA23" s="93"/>
      <c r="AB23" s="97">
        <f t="shared" si="1"/>
        <v>0</v>
      </c>
    </row>
    <row r="24" spans="1:28" s="154" customFormat="1" ht="15.75" x14ac:dyDescent="0.25">
      <c r="A24" s="249"/>
      <c r="B24" s="107" t="s">
        <v>10</v>
      </c>
      <c r="C24" s="48"/>
      <c r="D24" s="163"/>
      <c r="E24" s="13"/>
      <c r="F24" s="49"/>
      <c r="G24" s="119"/>
      <c r="H24" s="13"/>
      <c r="I24" s="13"/>
      <c r="J24" s="229"/>
      <c r="K24" s="48"/>
      <c r="L24" s="49"/>
      <c r="M24" s="119"/>
      <c r="N24" s="13"/>
      <c r="O24" s="13">
        <v>8645</v>
      </c>
      <c r="P24" s="83">
        <v>14497.67</v>
      </c>
      <c r="Q24" s="13">
        <v>714887</v>
      </c>
      <c r="R24" s="83">
        <v>1412666.75</v>
      </c>
      <c r="S24" s="13">
        <v>767068</v>
      </c>
      <c r="T24" s="83">
        <v>1356966.3</v>
      </c>
      <c r="U24" s="13">
        <v>648504</v>
      </c>
      <c r="V24" s="207">
        <v>1199959.3799999999</v>
      </c>
      <c r="W24" s="48"/>
      <c r="X24" s="87"/>
      <c r="Y24" s="48"/>
      <c r="Z24" s="87"/>
      <c r="AA24" s="94">
        <f t="shared" si="0"/>
        <v>2139104</v>
      </c>
      <c r="AB24" s="98">
        <f t="shared" si="1"/>
        <v>1.8625041606205213</v>
      </c>
    </row>
    <row r="25" spans="1:28" s="154" customFormat="1" ht="16.5" thickBot="1" x14ac:dyDescent="0.3">
      <c r="A25" s="250"/>
      <c r="B25" s="136" t="s">
        <v>11</v>
      </c>
      <c r="C25" s="88"/>
      <c r="D25" s="15"/>
      <c r="E25" s="15"/>
      <c r="F25" s="123"/>
      <c r="G25" s="120"/>
      <c r="H25" s="15"/>
      <c r="I25" s="15"/>
      <c r="J25" s="208"/>
      <c r="K25" s="88"/>
      <c r="L25" s="123"/>
      <c r="M25" s="120"/>
      <c r="N25" s="15"/>
      <c r="O25" s="30">
        <v>5.5700000000000003E-3</v>
      </c>
      <c r="P25" s="15">
        <v>4757.5600000000004</v>
      </c>
      <c r="Q25" s="30">
        <v>1.0216700000000001</v>
      </c>
      <c r="R25" s="84">
        <v>796406.42</v>
      </c>
      <c r="S25" s="30">
        <v>1.0724800000000001</v>
      </c>
      <c r="T25" s="84">
        <v>947517.5</v>
      </c>
      <c r="U25" s="30">
        <v>0.74994000000000005</v>
      </c>
      <c r="V25" s="210">
        <v>644884.47999999998</v>
      </c>
      <c r="W25" s="173"/>
      <c r="X25" s="162"/>
      <c r="Y25" s="75"/>
      <c r="Z25" s="123"/>
      <c r="AA25" s="95">
        <f t="shared" si="0"/>
        <v>2.8496600000000005</v>
      </c>
      <c r="AB25" s="99">
        <f t="shared" si="1"/>
        <v>839947.90957517724</v>
      </c>
    </row>
    <row r="26" spans="1:28" s="154" customFormat="1" ht="15.75" x14ac:dyDescent="0.25">
      <c r="A26" s="249">
        <v>7</v>
      </c>
      <c r="B26" s="108" t="s">
        <v>35</v>
      </c>
      <c r="C26" s="51"/>
      <c r="D26" s="164"/>
      <c r="E26" s="17"/>
      <c r="F26" s="52"/>
      <c r="G26" s="121"/>
      <c r="H26" s="17"/>
      <c r="I26" s="17"/>
      <c r="J26" s="211"/>
      <c r="K26" s="51"/>
      <c r="L26" s="52"/>
      <c r="M26" s="121"/>
      <c r="N26" s="17"/>
      <c r="O26" s="17"/>
      <c r="P26" s="17"/>
      <c r="Q26" s="17"/>
      <c r="R26" s="17"/>
      <c r="S26" s="17"/>
      <c r="T26" s="17"/>
      <c r="U26" s="17"/>
      <c r="V26" s="211"/>
      <c r="W26" s="46"/>
      <c r="X26" s="47"/>
      <c r="Y26" s="46"/>
      <c r="Z26" s="47"/>
      <c r="AA26" s="46"/>
      <c r="AB26" s="47">
        <f t="shared" si="1"/>
        <v>0</v>
      </c>
    </row>
    <row r="27" spans="1:28" s="154" customFormat="1" ht="15.75" x14ac:dyDescent="0.25">
      <c r="A27" s="249"/>
      <c r="B27" s="109" t="s">
        <v>10</v>
      </c>
      <c r="C27" s="53"/>
      <c r="D27" s="165"/>
      <c r="E27" s="18"/>
      <c r="F27" s="54"/>
      <c r="G27" s="37"/>
      <c r="H27" s="18"/>
      <c r="I27" s="18">
        <v>1872</v>
      </c>
      <c r="J27" s="212">
        <v>2699.18</v>
      </c>
      <c r="K27" s="53"/>
      <c r="L27" s="54"/>
      <c r="M27" s="37"/>
      <c r="N27" s="18"/>
      <c r="O27" s="18">
        <v>82558</v>
      </c>
      <c r="P27" s="80">
        <v>148079.32999999999</v>
      </c>
      <c r="Q27" s="18">
        <v>426183</v>
      </c>
      <c r="R27" s="80">
        <v>802046.57</v>
      </c>
      <c r="S27" s="18">
        <v>115591</v>
      </c>
      <c r="T27" s="80">
        <v>207833.77</v>
      </c>
      <c r="U27" s="18">
        <v>77305</v>
      </c>
      <c r="V27" s="212">
        <v>144154.5</v>
      </c>
      <c r="W27" s="53"/>
      <c r="X27" s="127"/>
      <c r="Y27" s="48"/>
      <c r="Z27" s="87"/>
      <c r="AA27" s="48">
        <f t="shared" si="0"/>
        <v>703509</v>
      </c>
      <c r="AB27" s="87">
        <f t="shared" si="1"/>
        <v>1.8547216169231664</v>
      </c>
    </row>
    <row r="28" spans="1:28" s="154" customFormat="1" ht="16.5" thickBot="1" x14ac:dyDescent="0.3">
      <c r="A28" s="250"/>
      <c r="B28" s="137" t="s">
        <v>11</v>
      </c>
      <c r="C28" s="178"/>
      <c r="D28" s="166"/>
      <c r="E28" s="128"/>
      <c r="F28" s="139"/>
      <c r="G28" s="140"/>
      <c r="H28" s="128"/>
      <c r="I28" s="128"/>
      <c r="J28" s="230"/>
      <c r="K28" s="138"/>
      <c r="L28" s="139"/>
      <c r="M28" s="140"/>
      <c r="N28" s="128"/>
      <c r="O28" s="198">
        <v>9.2310000000000003E-2</v>
      </c>
      <c r="P28" s="23">
        <v>78845.61</v>
      </c>
      <c r="Q28" s="198">
        <v>0.49897000000000002</v>
      </c>
      <c r="R28" s="23">
        <v>388954.27</v>
      </c>
      <c r="S28" s="198">
        <v>0.17297999999999999</v>
      </c>
      <c r="T28" s="23">
        <v>152824.82999999999</v>
      </c>
      <c r="U28" s="198">
        <v>9.9989999999999996E-2</v>
      </c>
      <c r="V28" s="34">
        <v>85982.88</v>
      </c>
      <c r="W28" s="178"/>
      <c r="X28" s="62"/>
      <c r="Y28" s="75"/>
      <c r="Z28" s="123"/>
      <c r="AA28" s="75">
        <f t="shared" si="0"/>
        <v>0.86425000000000007</v>
      </c>
      <c r="AB28" s="123">
        <f t="shared" si="1"/>
        <v>817596.28579693369</v>
      </c>
    </row>
    <row r="29" spans="1:28" s="154" customFormat="1" ht="15.75" x14ac:dyDescent="0.25">
      <c r="A29" s="248">
        <v>8</v>
      </c>
      <c r="B29" s="110" t="s">
        <v>18</v>
      </c>
      <c r="C29" s="55"/>
      <c r="D29" s="167"/>
      <c r="E29" s="16"/>
      <c r="F29" s="56"/>
      <c r="G29" s="39"/>
      <c r="H29" s="16"/>
      <c r="I29" s="16"/>
      <c r="J29" s="214"/>
      <c r="K29" s="55"/>
      <c r="L29" s="56"/>
      <c r="M29" s="39"/>
      <c r="N29" s="16"/>
      <c r="O29" s="16"/>
      <c r="P29" s="16"/>
      <c r="Q29" s="16"/>
      <c r="R29" s="16"/>
      <c r="S29" s="16"/>
      <c r="T29" s="16"/>
      <c r="U29" s="16"/>
      <c r="V29" s="214"/>
      <c r="W29" s="46"/>
      <c r="X29" s="47"/>
      <c r="Y29" s="46"/>
      <c r="Z29" s="47"/>
      <c r="AA29" s="46"/>
      <c r="AB29" s="47">
        <f t="shared" si="1"/>
        <v>0</v>
      </c>
    </row>
    <row r="30" spans="1:28" s="154" customFormat="1" ht="15.75" x14ac:dyDescent="0.25">
      <c r="A30" s="249"/>
      <c r="B30" s="111" t="s">
        <v>10</v>
      </c>
      <c r="C30" s="48"/>
      <c r="D30" s="163"/>
      <c r="E30" s="13"/>
      <c r="F30" s="49"/>
      <c r="G30" s="119"/>
      <c r="H30" s="13"/>
      <c r="I30" s="13"/>
      <c r="J30" s="229"/>
      <c r="K30" s="48"/>
      <c r="L30" s="49"/>
      <c r="M30" s="119"/>
      <c r="N30" s="13"/>
      <c r="O30" s="13">
        <v>60674</v>
      </c>
      <c r="P30" s="83">
        <v>100311.72</v>
      </c>
      <c r="Q30" s="13">
        <v>106320</v>
      </c>
      <c r="R30" s="83">
        <v>183055.4</v>
      </c>
      <c r="S30" s="13">
        <v>4890</v>
      </c>
      <c r="T30" s="83">
        <v>8403.02</v>
      </c>
      <c r="U30" s="13">
        <v>123307</v>
      </c>
      <c r="V30" s="207">
        <v>207681.05</v>
      </c>
      <c r="W30" s="48"/>
      <c r="X30" s="87"/>
      <c r="Y30" s="48"/>
      <c r="Z30" s="87"/>
      <c r="AA30" s="48">
        <f t="shared" si="0"/>
        <v>295191</v>
      </c>
      <c r="AB30" s="87">
        <f t="shared" si="1"/>
        <v>1.6919594093315853</v>
      </c>
    </row>
    <row r="31" spans="1:28" s="154" customFormat="1" ht="16.5" thickBot="1" x14ac:dyDescent="0.3">
      <c r="A31" s="250"/>
      <c r="B31" s="137" t="s">
        <v>11</v>
      </c>
      <c r="C31" s="88"/>
      <c r="D31" s="15"/>
      <c r="E31" s="15"/>
      <c r="F31" s="123"/>
      <c r="G31" s="120"/>
      <c r="H31" s="15"/>
      <c r="I31" s="15"/>
      <c r="J31" s="208"/>
      <c r="K31" s="88"/>
      <c r="L31" s="123"/>
      <c r="M31" s="120"/>
      <c r="N31" s="15"/>
      <c r="O31" s="30">
        <v>4.8039999999999999E-2</v>
      </c>
      <c r="P31" s="84">
        <v>41032.86</v>
      </c>
      <c r="Q31" s="30">
        <v>0.13902999999999999</v>
      </c>
      <c r="R31" s="84">
        <v>108375.88</v>
      </c>
      <c r="S31" s="30">
        <v>6.43E-3</v>
      </c>
      <c r="T31" s="84">
        <v>5680.79</v>
      </c>
      <c r="U31" s="30">
        <v>0.12447</v>
      </c>
      <c r="V31" s="210">
        <v>107033.59</v>
      </c>
      <c r="W31" s="173"/>
      <c r="X31" s="162"/>
      <c r="Y31" s="173"/>
      <c r="Z31" s="162"/>
      <c r="AA31" s="75">
        <f t="shared" si="0"/>
        <v>0.31796999999999997</v>
      </c>
      <c r="AB31" s="123">
        <f t="shared" si="1"/>
        <v>824364.31109853135</v>
      </c>
    </row>
    <row r="32" spans="1:28" s="154" customFormat="1" ht="16.5" thickTop="1" x14ac:dyDescent="0.25">
      <c r="A32" s="251">
        <v>9</v>
      </c>
      <c r="B32" s="110" t="s">
        <v>20</v>
      </c>
      <c r="C32" s="57"/>
      <c r="D32" s="167"/>
      <c r="E32" s="19"/>
      <c r="F32" s="20"/>
      <c r="G32" s="40"/>
      <c r="H32" s="19"/>
      <c r="I32" s="19"/>
      <c r="J32" s="215"/>
      <c r="K32" s="57"/>
      <c r="L32" s="20"/>
      <c r="M32" s="40"/>
      <c r="N32" s="19"/>
      <c r="O32" s="19"/>
      <c r="P32" s="19"/>
      <c r="Q32" s="19"/>
      <c r="R32" s="19"/>
      <c r="S32" s="19"/>
      <c r="T32" s="19"/>
      <c r="U32" s="19"/>
      <c r="V32" s="215"/>
      <c r="W32" s="46"/>
      <c r="X32" s="47"/>
      <c r="Y32" s="46"/>
      <c r="Z32" s="47"/>
      <c r="AA32" s="46"/>
      <c r="AB32" s="47">
        <f t="shared" si="1"/>
        <v>0</v>
      </c>
    </row>
    <row r="33" spans="1:28" s="154" customFormat="1" ht="15.75" x14ac:dyDescent="0.25">
      <c r="A33" s="249"/>
      <c r="B33" s="111" t="s">
        <v>10</v>
      </c>
      <c r="C33" s="48">
        <v>598817</v>
      </c>
      <c r="D33" s="83">
        <v>1072169.8600000001</v>
      </c>
      <c r="E33" s="13"/>
      <c r="F33" s="49"/>
      <c r="G33" s="119"/>
      <c r="H33" s="13"/>
      <c r="I33" s="13"/>
      <c r="J33" s="229"/>
      <c r="K33" s="48"/>
      <c r="L33" s="49"/>
      <c r="M33" s="119"/>
      <c r="N33" s="13"/>
      <c r="O33" s="13"/>
      <c r="P33" s="13"/>
      <c r="Q33" s="13">
        <v>110874</v>
      </c>
      <c r="R33" s="83">
        <v>235899.96</v>
      </c>
      <c r="S33" s="13">
        <v>108019</v>
      </c>
      <c r="T33" s="83">
        <v>194885.72</v>
      </c>
      <c r="U33" s="13">
        <v>130058</v>
      </c>
      <c r="V33" s="207">
        <v>245449.36</v>
      </c>
      <c r="W33" s="48"/>
      <c r="X33" s="87"/>
      <c r="Y33" s="48"/>
      <c r="Z33" s="87"/>
      <c r="AA33" s="48">
        <f t="shared" si="0"/>
        <v>947768</v>
      </c>
      <c r="AB33" s="87">
        <f t="shared" si="1"/>
        <v>1.8447604266022908</v>
      </c>
    </row>
    <row r="34" spans="1:28" s="154" customFormat="1" ht="16.5" thickBot="1" x14ac:dyDescent="0.3">
      <c r="A34" s="250"/>
      <c r="B34" s="137" t="s">
        <v>11</v>
      </c>
      <c r="C34" s="173">
        <v>0.27928999999999998</v>
      </c>
      <c r="D34" s="84">
        <v>238474.39</v>
      </c>
      <c r="E34" s="15"/>
      <c r="F34" s="123"/>
      <c r="G34" s="120"/>
      <c r="H34" s="15"/>
      <c r="I34" s="15"/>
      <c r="J34" s="208"/>
      <c r="K34" s="88"/>
      <c r="L34" s="123"/>
      <c r="M34" s="120"/>
      <c r="N34" s="15"/>
      <c r="O34" s="15"/>
      <c r="P34" s="15"/>
      <c r="Q34" s="30">
        <v>0.18856000000000001</v>
      </c>
      <c r="R34" s="84">
        <v>146985.22</v>
      </c>
      <c r="S34" s="30">
        <v>0.14917</v>
      </c>
      <c r="T34" s="84">
        <v>131789.10999999999</v>
      </c>
      <c r="U34" s="30">
        <v>0.21987999999999999</v>
      </c>
      <c r="V34" s="210">
        <v>189078.06</v>
      </c>
      <c r="W34" s="173"/>
      <c r="X34" s="162"/>
      <c r="Y34" s="173"/>
      <c r="Z34" s="162"/>
      <c r="AA34" s="75">
        <f t="shared" si="0"/>
        <v>0.83689999999999998</v>
      </c>
      <c r="AB34" s="123">
        <f t="shared" si="1"/>
        <v>843979.90201935719</v>
      </c>
    </row>
    <row r="35" spans="1:28" s="154" customFormat="1" ht="15.75" x14ac:dyDescent="0.25">
      <c r="A35" s="248">
        <v>10</v>
      </c>
      <c r="B35" s="110" t="s">
        <v>16</v>
      </c>
      <c r="C35" s="55"/>
      <c r="D35" s="167"/>
      <c r="E35" s="16"/>
      <c r="F35" s="56"/>
      <c r="G35" s="39"/>
      <c r="H35" s="16"/>
      <c r="I35" s="16"/>
      <c r="J35" s="214"/>
      <c r="K35" s="55"/>
      <c r="L35" s="56"/>
      <c r="M35" s="39"/>
      <c r="N35" s="16"/>
      <c r="O35" s="16"/>
      <c r="P35" s="16"/>
      <c r="Q35" s="129"/>
      <c r="R35" s="16"/>
      <c r="S35" s="129"/>
      <c r="T35" s="16"/>
      <c r="U35" s="129"/>
      <c r="V35" s="214"/>
      <c r="W35" s="46"/>
      <c r="X35" s="47"/>
      <c r="Y35" s="46"/>
      <c r="Z35" s="47"/>
      <c r="AA35" s="46"/>
      <c r="AB35" s="47">
        <f t="shared" si="1"/>
        <v>0</v>
      </c>
    </row>
    <row r="36" spans="1:28" s="154" customFormat="1" ht="15.75" x14ac:dyDescent="0.25">
      <c r="A36" s="249"/>
      <c r="B36" s="111" t="s">
        <v>10</v>
      </c>
      <c r="C36" s="48"/>
      <c r="D36" s="163"/>
      <c r="E36" s="13"/>
      <c r="F36" s="49"/>
      <c r="G36" s="119"/>
      <c r="H36" s="13"/>
      <c r="I36" s="13"/>
      <c r="J36" s="229"/>
      <c r="K36" s="48"/>
      <c r="L36" s="49"/>
      <c r="M36" s="119"/>
      <c r="N36" s="13"/>
      <c r="O36" s="13">
        <v>100741</v>
      </c>
      <c r="P36" s="83">
        <v>171897.39</v>
      </c>
      <c r="Q36" s="13">
        <v>462179</v>
      </c>
      <c r="R36" s="83">
        <v>845718.24</v>
      </c>
      <c r="S36" s="13">
        <v>102218</v>
      </c>
      <c r="T36" s="83">
        <v>183640.77</v>
      </c>
      <c r="U36" s="13">
        <v>111336</v>
      </c>
      <c r="V36" s="207">
        <v>206907.94</v>
      </c>
      <c r="W36" s="48"/>
      <c r="X36" s="87"/>
      <c r="Y36" s="48"/>
      <c r="Z36" s="87"/>
      <c r="AA36" s="48">
        <f t="shared" si="0"/>
        <v>776474</v>
      </c>
      <c r="AB36" s="87">
        <f t="shared" si="1"/>
        <v>1.8135370147616017</v>
      </c>
    </row>
    <row r="37" spans="1:28" s="154" customFormat="1" ht="16.5" thickBot="1" x14ac:dyDescent="0.3">
      <c r="A37" s="250"/>
      <c r="B37" s="137" t="s">
        <v>11</v>
      </c>
      <c r="C37" s="88"/>
      <c r="D37" s="15"/>
      <c r="E37" s="15"/>
      <c r="F37" s="123"/>
      <c r="G37" s="120"/>
      <c r="H37" s="15"/>
      <c r="I37" s="15"/>
      <c r="J37" s="208"/>
      <c r="K37" s="88"/>
      <c r="L37" s="123"/>
      <c r="M37" s="120"/>
      <c r="N37" s="15"/>
      <c r="O37" s="30">
        <v>5.704E-2</v>
      </c>
      <c r="P37" s="84">
        <v>48720.11</v>
      </c>
      <c r="Q37" s="30">
        <v>0.53095999999999999</v>
      </c>
      <c r="R37" s="84">
        <v>413890.93</v>
      </c>
      <c r="S37" s="30">
        <v>0.18675</v>
      </c>
      <c r="T37" s="84">
        <v>164990.39000000001</v>
      </c>
      <c r="U37" s="30">
        <v>0.18512999999999999</v>
      </c>
      <c r="V37" s="210">
        <v>159196.01999999999</v>
      </c>
      <c r="W37" s="173"/>
      <c r="X37" s="162"/>
      <c r="Y37" s="173"/>
      <c r="Z37" s="162"/>
      <c r="AA37" s="75">
        <f t="shared" si="0"/>
        <v>0.95987999999999996</v>
      </c>
      <c r="AB37" s="123">
        <f t="shared" si="1"/>
        <v>819683.13747551781</v>
      </c>
    </row>
    <row r="38" spans="1:28" s="154" customFormat="1" ht="16.5" thickTop="1" x14ac:dyDescent="0.25">
      <c r="A38" s="251">
        <v>11</v>
      </c>
      <c r="B38" s="110" t="s">
        <v>19</v>
      </c>
      <c r="C38" s="55"/>
      <c r="D38" s="167"/>
      <c r="E38" s="16"/>
      <c r="F38" s="56"/>
      <c r="G38" s="39"/>
      <c r="H38" s="16"/>
      <c r="I38" s="16"/>
      <c r="J38" s="214"/>
      <c r="K38" s="55"/>
      <c r="L38" s="56"/>
      <c r="M38" s="39"/>
      <c r="N38" s="16"/>
      <c r="O38" s="16"/>
      <c r="P38" s="16"/>
      <c r="Q38" s="16"/>
      <c r="R38" s="16"/>
      <c r="S38" s="16"/>
      <c r="T38" s="16"/>
      <c r="U38" s="16"/>
      <c r="V38" s="214"/>
      <c r="W38" s="46"/>
      <c r="X38" s="47"/>
      <c r="Y38" s="46"/>
      <c r="Z38" s="47"/>
      <c r="AA38" s="46"/>
      <c r="AB38" s="47">
        <f t="shared" si="1"/>
        <v>0</v>
      </c>
    </row>
    <row r="39" spans="1:28" s="154" customFormat="1" ht="15.75" x14ac:dyDescent="0.25">
      <c r="A39" s="249"/>
      <c r="B39" s="111" t="s">
        <v>10</v>
      </c>
      <c r="C39" s="48"/>
      <c r="D39" s="163"/>
      <c r="E39" s="13"/>
      <c r="F39" s="49"/>
      <c r="G39" s="119"/>
      <c r="H39" s="13"/>
      <c r="I39" s="13"/>
      <c r="J39" s="229"/>
      <c r="K39" s="48"/>
      <c r="L39" s="49"/>
      <c r="M39" s="119"/>
      <c r="N39" s="13"/>
      <c r="O39" s="13"/>
      <c r="P39" s="13"/>
      <c r="Q39" s="13"/>
      <c r="R39" s="83"/>
      <c r="S39" s="13"/>
      <c r="T39" s="83"/>
      <c r="U39" s="13"/>
      <c r="V39" s="207"/>
      <c r="W39" s="48"/>
      <c r="X39" s="87"/>
      <c r="Y39" s="48"/>
      <c r="Z39" s="87"/>
      <c r="AA39" s="48">
        <f t="shared" si="0"/>
        <v>0</v>
      </c>
      <c r="AB39" s="87">
        <f t="shared" si="1"/>
        <v>0</v>
      </c>
    </row>
    <row r="40" spans="1:28" s="154" customFormat="1" ht="16.5" thickBot="1" x14ac:dyDescent="0.3">
      <c r="A40" s="250"/>
      <c r="B40" s="137" t="s">
        <v>11</v>
      </c>
      <c r="C40" s="88"/>
      <c r="D40" s="15"/>
      <c r="E40" s="15"/>
      <c r="F40" s="123"/>
      <c r="G40" s="120"/>
      <c r="H40" s="15"/>
      <c r="I40" s="15"/>
      <c r="J40" s="208"/>
      <c r="K40" s="88"/>
      <c r="L40" s="123"/>
      <c r="M40" s="120"/>
      <c r="N40" s="15"/>
      <c r="O40" s="15"/>
      <c r="P40" s="15"/>
      <c r="Q40" s="81"/>
      <c r="R40" s="84"/>
      <c r="S40" s="81"/>
      <c r="T40" s="84"/>
      <c r="U40" s="81"/>
      <c r="V40" s="210"/>
      <c r="W40" s="75"/>
      <c r="X40" s="123"/>
      <c r="Y40" s="75"/>
      <c r="Z40" s="123"/>
      <c r="AA40" s="75">
        <f t="shared" si="0"/>
        <v>0</v>
      </c>
      <c r="AB40" s="123">
        <f t="shared" si="1"/>
        <v>0</v>
      </c>
    </row>
    <row r="41" spans="1:28" s="154" customFormat="1" ht="15.75" x14ac:dyDescent="0.25">
      <c r="A41" s="248">
        <v>12</v>
      </c>
      <c r="B41" s="110" t="s">
        <v>17</v>
      </c>
      <c r="C41" s="55"/>
      <c r="D41" s="167"/>
      <c r="E41" s="16"/>
      <c r="F41" s="56"/>
      <c r="G41" s="39"/>
      <c r="H41" s="16"/>
      <c r="I41" s="16"/>
      <c r="J41" s="214"/>
      <c r="K41" s="55"/>
      <c r="L41" s="56"/>
      <c r="M41" s="39"/>
      <c r="N41" s="16"/>
      <c r="O41" s="16"/>
      <c r="P41" s="16"/>
      <c r="Q41" s="16"/>
      <c r="R41" s="16"/>
      <c r="S41" s="16"/>
      <c r="T41" s="16"/>
      <c r="U41" s="16"/>
      <c r="V41" s="214"/>
      <c r="W41" s="46"/>
      <c r="X41" s="47"/>
      <c r="Y41" s="46"/>
      <c r="Z41" s="47"/>
      <c r="AA41" s="46"/>
      <c r="AB41" s="47">
        <f t="shared" si="1"/>
        <v>0</v>
      </c>
    </row>
    <row r="42" spans="1:28" s="154" customFormat="1" ht="15.75" x14ac:dyDescent="0.25">
      <c r="A42" s="249"/>
      <c r="B42" s="111" t="s">
        <v>10</v>
      </c>
      <c r="C42" s="48"/>
      <c r="D42" s="163"/>
      <c r="E42" s="13"/>
      <c r="F42" s="49"/>
      <c r="G42" s="119"/>
      <c r="H42" s="13"/>
      <c r="I42" s="13"/>
      <c r="J42" s="229"/>
      <c r="K42" s="48"/>
      <c r="L42" s="49"/>
      <c r="M42" s="119"/>
      <c r="N42" s="13"/>
      <c r="O42" s="13"/>
      <c r="P42" s="13"/>
      <c r="Q42" s="13">
        <v>646288</v>
      </c>
      <c r="R42" s="83">
        <v>1236148.5900000001</v>
      </c>
      <c r="S42" s="13">
        <v>539361</v>
      </c>
      <c r="T42" s="83">
        <v>938730.85</v>
      </c>
      <c r="U42" s="13">
        <v>619555</v>
      </c>
      <c r="V42" s="207">
        <v>1112194.1599999999</v>
      </c>
      <c r="W42" s="48"/>
      <c r="X42" s="87"/>
      <c r="Y42" s="48"/>
      <c r="Z42" s="87"/>
      <c r="AA42" s="48">
        <f t="shared" si="0"/>
        <v>1805204</v>
      </c>
      <c r="AB42" s="87">
        <f t="shared" si="1"/>
        <v>1.8208876115940358</v>
      </c>
    </row>
    <row r="43" spans="1:28" s="154" customFormat="1" ht="16.5" thickBot="1" x14ac:dyDescent="0.3">
      <c r="A43" s="250"/>
      <c r="B43" s="137" t="s">
        <v>11</v>
      </c>
      <c r="C43" s="124"/>
      <c r="D43" s="15"/>
      <c r="E43" s="14"/>
      <c r="F43" s="125"/>
      <c r="G43" s="120"/>
      <c r="H43" s="15"/>
      <c r="I43" s="15"/>
      <c r="J43" s="208"/>
      <c r="K43" s="88"/>
      <c r="L43" s="123"/>
      <c r="M43" s="120"/>
      <c r="N43" s="15"/>
      <c r="O43" s="15"/>
      <c r="P43" s="15"/>
      <c r="Q43" s="30">
        <v>0.74873999999999996</v>
      </c>
      <c r="R43" s="84">
        <v>583653.56999999995</v>
      </c>
      <c r="S43" s="30">
        <v>0.69740000000000002</v>
      </c>
      <c r="T43" s="84">
        <v>616140.81999999995</v>
      </c>
      <c r="U43" s="30">
        <v>0.85001000000000004</v>
      </c>
      <c r="V43" s="210">
        <v>730936.15</v>
      </c>
      <c r="W43" s="173"/>
      <c r="X43" s="162"/>
      <c r="Y43" s="75"/>
      <c r="Z43" s="123"/>
      <c r="AA43" s="75">
        <f t="shared" si="0"/>
        <v>2.2961499999999999</v>
      </c>
      <c r="AB43" s="123">
        <f t="shared" si="1"/>
        <v>840855.57999259629</v>
      </c>
    </row>
    <row r="44" spans="1:28" s="154" customFormat="1" ht="16.5" thickTop="1" x14ac:dyDescent="0.25">
      <c r="A44" s="251">
        <v>13</v>
      </c>
      <c r="B44" s="110" t="s">
        <v>27</v>
      </c>
      <c r="C44" s="55"/>
      <c r="D44" s="167"/>
      <c r="E44" s="16"/>
      <c r="F44" s="56"/>
      <c r="G44" s="39"/>
      <c r="H44" s="16"/>
      <c r="I44" s="16"/>
      <c r="J44" s="214"/>
      <c r="K44" s="55"/>
      <c r="L44" s="56"/>
      <c r="M44" s="39"/>
      <c r="N44" s="16"/>
      <c r="O44" s="16"/>
      <c r="P44" s="16"/>
      <c r="Q44" s="16"/>
      <c r="R44" s="16"/>
      <c r="S44" s="16"/>
      <c r="T44" s="16"/>
      <c r="U44" s="16"/>
      <c r="V44" s="214"/>
      <c r="W44" s="46"/>
      <c r="X44" s="47"/>
      <c r="Y44" s="46"/>
      <c r="Z44" s="47"/>
      <c r="AA44" s="46"/>
      <c r="AB44" s="47">
        <f t="shared" si="1"/>
        <v>0</v>
      </c>
    </row>
    <row r="45" spans="1:28" s="154" customFormat="1" ht="15.75" x14ac:dyDescent="0.25">
      <c r="A45" s="249"/>
      <c r="B45" s="111" t="s">
        <v>10</v>
      </c>
      <c r="C45" s="48"/>
      <c r="D45" s="163"/>
      <c r="E45" s="13"/>
      <c r="F45" s="49"/>
      <c r="G45" s="119"/>
      <c r="H45" s="13"/>
      <c r="I45" s="13"/>
      <c r="J45" s="229"/>
      <c r="K45" s="48"/>
      <c r="L45" s="49"/>
      <c r="M45" s="119"/>
      <c r="N45" s="13"/>
      <c r="O45" s="13">
        <v>63045</v>
      </c>
      <c r="P45" s="83">
        <v>117527.86</v>
      </c>
      <c r="Q45" s="13">
        <v>382158</v>
      </c>
      <c r="R45" s="83">
        <v>782816.27</v>
      </c>
      <c r="S45" s="13">
        <v>234557</v>
      </c>
      <c r="T45" s="83">
        <v>428615.39</v>
      </c>
      <c r="U45" s="13">
        <v>191456</v>
      </c>
      <c r="V45" s="207">
        <v>359786.03</v>
      </c>
      <c r="W45" s="48"/>
      <c r="X45" s="87"/>
      <c r="Y45" s="48"/>
      <c r="Z45" s="87"/>
      <c r="AA45" s="48">
        <f t="shared" si="0"/>
        <v>871216</v>
      </c>
      <c r="AB45" s="87">
        <f t="shared" si="1"/>
        <v>1.9383775665277039</v>
      </c>
    </row>
    <row r="46" spans="1:28" s="154" customFormat="1" ht="16.5" thickBot="1" x14ac:dyDescent="0.3">
      <c r="A46" s="250"/>
      <c r="B46" s="137" t="s">
        <v>11</v>
      </c>
      <c r="C46" s="88"/>
      <c r="D46" s="15"/>
      <c r="E46" s="15"/>
      <c r="F46" s="123"/>
      <c r="G46" s="120"/>
      <c r="H46" s="15"/>
      <c r="I46" s="15"/>
      <c r="J46" s="208"/>
      <c r="K46" s="88"/>
      <c r="L46" s="123"/>
      <c r="M46" s="120"/>
      <c r="N46" s="15"/>
      <c r="O46" s="30">
        <v>0.11355</v>
      </c>
      <c r="P46" s="84">
        <v>96987.53</v>
      </c>
      <c r="Q46" s="30">
        <v>0.54496</v>
      </c>
      <c r="R46" s="84">
        <v>424804.13</v>
      </c>
      <c r="S46" s="30">
        <v>0.36939</v>
      </c>
      <c r="T46" s="84">
        <v>326349.67</v>
      </c>
      <c r="U46" s="30">
        <v>0.34228999999999998</v>
      </c>
      <c r="V46" s="210">
        <v>294340.21999999997</v>
      </c>
      <c r="W46" s="173"/>
      <c r="X46" s="162"/>
      <c r="Y46" s="75"/>
      <c r="Z46" s="123"/>
      <c r="AA46" s="75">
        <f t="shared" si="0"/>
        <v>1.37019</v>
      </c>
      <c r="AB46" s="123">
        <f t="shared" si="1"/>
        <v>833812.50045614119</v>
      </c>
    </row>
    <row r="47" spans="1:28" s="154" customFormat="1" ht="15.75" x14ac:dyDescent="0.25">
      <c r="A47" s="248">
        <v>14</v>
      </c>
      <c r="B47" s="110" t="s">
        <v>28</v>
      </c>
      <c r="C47" s="55"/>
      <c r="D47" s="167"/>
      <c r="E47" s="16"/>
      <c r="F47" s="56"/>
      <c r="G47" s="39"/>
      <c r="H47" s="16"/>
      <c r="I47" s="16"/>
      <c r="J47" s="214"/>
      <c r="K47" s="55"/>
      <c r="L47" s="56"/>
      <c r="M47" s="39"/>
      <c r="N47" s="16"/>
      <c r="O47" s="16"/>
      <c r="P47" s="16"/>
      <c r="Q47" s="16"/>
      <c r="R47" s="16"/>
      <c r="S47" s="16"/>
      <c r="T47" s="16"/>
      <c r="U47" s="16"/>
      <c r="V47" s="214"/>
      <c r="W47" s="46"/>
      <c r="X47" s="47"/>
      <c r="Y47" s="46"/>
      <c r="Z47" s="47"/>
      <c r="AA47" s="46"/>
      <c r="AB47" s="47">
        <f t="shared" si="1"/>
        <v>0</v>
      </c>
    </row>
    <row r="48" spans="1:28" s="154" customFormat="1" ht="15.75" x14ac:dyDescent="0.25">
      <c r="A48" s="249"/>
      <c r="B48" s="111" t="s">
        <v>10</v>
      </c>
      <c r="C48" s="48">
        <v>54091</v>
      </c>
      <c r="D48" s="83">
        <v>73980.800000000003</v>
      </c>
      <c r="E48" s="13"/>
      <c r="F48" s="49"/>
      <c r="G48" s="119"/>
      <c r="H48" s="13"/>
      <c r="I48" s="13"/>
      <c r="J48" s="229"/>
      <c r="K48" s="48"/>
      <c r="L48" s="49"/>
      <c r="M48" s="119"/>
      <c r="N48" s="13"/>
      <c r="O48" s="13">
        <v>2267</v>
      </c>
      <c r="P48" s="83">
        <v>2435.0300000000002</v>
      </c>
      <c r="Q48" s="13">
        <v>4258</v>
      </c>
      <c r="R48" s="83">
        <v>3861.45</v>
      </c>
      <c r="S48" s="13">
        <v>532</v>
      </c>
      <c r="T48" s="83">
        <v>734.39</v>
      </c>
      <c r="U48" s="13">
        <v>1925</v>
      </c>
      <c r="V48" s="207">
        <v>3464.42</v>
      </c>
      <c r="W48" s="48"/>
      <c r="X48" s="87"/>
      <c r="Y48" s="48"/>
      <c r="Z48" s="87"/>
      <c r="AA48" s="48">
        <f t="shared" si="0"/>
        <v>63073</v>
      </c>
      <c r="AB48" s="87">
        <f t="shared" si="1"/>
        <v>1.3393383856800849</v>
      </c>
    </row>
    <row r="49" spans="1:28" s="154" customFormat="1" ht="16.5" thickBot="1" x14ac:dyDescent="0.3">
      <c r="A49" s="249"/>
      <c r="B49" s="141" t="s">
        <v>11</v>
      </c>
      <c r="C49" s="88"/>
      <c r="D49" s="84"/>
      <c r="E49" s="15"/>
      <c r="F49" s="123"/>
      <c r="G49" s="120"/>
      <c r="H49" s="15"/>
      <c r="I49" s="15"/>
      <c r="J49" s="208"/>
      <c r="K49" s="88"/>
      <c r="L49" s="123"/>
      <c r="M49" s="120"/>
      <c r="N49" s="15"/>
      <c r="O49" s="15"/>
      <c r="P49" s="15"/>
      <c r="Q49" s="30"/>
      <c r="R49" s="84"/>
      <c r="S49" s="30">
        <v>5.0000000000000002E-5</v>
      </c>
      <c r="T49" s="84">
        <v>44.17</v>
      </c>
      <c r="U49" s="81"/>
      <c r="V49" s="210"/>
      <c r="W49" s="173"/>
      <c r="X49" s="123"/>
      <c r="Y49" s="173"/>
      <c r="Z49" s="123"/>
      <c r="AA49" s="75">
        <f t="shared" si="0"/>
        <v>5.0000000000000002E-5</v>
      </c>
      <c r="AB49" s="123">
        <f t="shared" si="1"/>
        <v>883400</v>
      </c>
    </row>
    <row r="50" spans="1:28" s="154" customFormat="1" ht="16.5" thickBot="1" x14ac:dyDescent="0.3">
      <c r="A50" s="82">
        <v>15</v>
      </c>
      <c r="B50" s="112" t="s">
        <v>42</v>
      </c>
      <c r="C50" s="58">
        <v>229645</v>
      </c>
      <c r="D50" s="85">
        <v>574112.5</v>
      </c>
      <c r="E50" s="21">
        <v>194288</v>
      </c>
      <c r="F50" s="126">
        <v>2541287.04</v>
      </c>
      <c r="G50" s="21">
        <v>213654</v>
      </c>
      <c r="H50" s="126">
        <v>-14014.64</v>
      </c>
      <c r="I50" s="21">
        <v>306168</v>
      </c>
      <c r="J50" s="132">
        <v>1279782.24</v>
      </c>
      <c r="K50" s="58">
        <v>58833</v>
      </c>
      <c r="L50" s="126">
        <v>662459.57999999996</v>
      </c>
      <c r="M50" s="232"/>
      <c r="N50" s="85"/>
      <c r="O50" s="21"/>
      <c r="P50" s="85"/>
      <c r="Q50" s="21"/>
      <c r="R50" s="85"/>
      <c r="S50" s="21">
        <v>139958</v>
      </c>
      <c r="T50" s="132">
        <v>293911.8</v>
      </c>
      <c r="U50" s="21">
        <v>339653</v>
      </c>
      <c r="V50" s="132">
        <v>696288.65</v>
      </c>
      <c r="W50" s="219"/>
      <c r="X50" s="133"/>
      <c r="Y50" s="78"/>
      <c r="Z50" s="133"/>
      <c r="AA50" s="78">
        <f t="shared" si="0"/>
        <v>1482199</v>
      </c>
      <c r="AB50" s="133">
        <f t="shared" si="1"/>
        <v>4.070861719647632</v>
      </c>
    </row>
    <row r="51" spans="1:28" s="154" customFormat="1" ht="15.75" x14ac:dyDescent="0.25">
      <c r="A51" s="242">
        <v>16</v>
      </c>
      <c r="B51" s="114" t="s">
        <v>7</v>
      </c>
      <c r="C51" s="63"/>
      <c r="D51" s="168"/>
      <c r="E51" s="24"/>
      <c r="F51" s="64"/>
      <c r="G51" s="46"/>
      <c r="H51" s="47"/>
      <c r="I51" s="41"/>
      <c r="J51" s="31"/>
      <c r="K51" s="63"/>
      <c r="L51" s="64"/>
      <c r="M51" s="44"/>
      <c r="N51" s="24"/>
      <c r="O51" s="24"/>
      <c r="P51" s="24"/>
      <c r="Q51" s="24"/>
      <c r="R51" s="24"/>
      <c r="S51" s="24"/>
      <c r="T51" s="24"/>
      <c r="U51" s="24"/>
      <c r="V51" s="216"/>
      <c r="W51" s="46"/>
      <c r="X51" s="47"/>
      <c r="Y51" s="46"/>
      <c r="Z51" s="47"/>
      <c r="AA51" s="46"/>
      <c r="AB51" s="47">
        <f t="shared" si="1"/>
        <v>0</v>
      </c>
    </row>
    <row r="52" spans="1:28" s="154" customFormat="1" ht="15.75" x14ac:dyDescent="0.25">
      <c r="A52" s="243"/>
      <c r="B52" s="109" t="s">
        <v>10</v>
      </c>
      <c r="C52" s="53"/>
      <c r="D52" s="165"/>
      <c r="E52" s="18"/>
      <c r="F52" s="54"/>
      <c r="G52" s="59"/>
      <c r="H52" s="60"/>
      <c r="I52" s="42"/>
      <c r="J52" s="33"/>
      <c r="K52" s="59"/>
      <c r="L52" s="60"/>
      <c r="M52" s="42"/>
      <c r="N52" s="22"/>
      <c r="O52" s="22"/>
      <c r="P52" s="22"/>
      <c r="Q52" s="86"/>
      <c r="R52" s="22"/>
      <c r="S52" s="86"/>
      <c r="T52" s="22"/>
      <c r="U52" s="86"/>
      <c r="V52" s="33"/>
      <c r="W52" s="48"/>
      <c r="X52" s="87"/>
      <c r="Y52" s="48"/>
      <c r="Z52" s="87"/>
      <c r="AA52" s="48">
        <f t="shared" ref="AA52:AA53" si="2">C52+E52+G52+I52+K52+M52+O52+Q52+S52+U52+W52+Y52</f>
        <v>0</v>
      </c>
      <c r="AB52" s="87">
        <f t="shared" si="1"/>
        <v>0</v>
      </c>
    </row>
    <row r="53" spans="1:28" s="154" customFormat="1" ht="16.5" thickBot="1" x14ac:dyDescent="0.3">
      <c r="A53" s="244"/>
      <c r="B53" s="137" t="s">
        <v>11</v>
      </c>
      <c r="C53" s="174"/>
      <c r="D53" s="175"/>
      <c r="E53" s="142"/>
      <c r="F53" s="143"/>
      <c r="G53" s="61"/>
      <c r="H53" s="62"/>
      <c r="I53" s="43"/>
      <c r="J53" s="34"/>
      <c r="K53" s="61"/>
      <c r="L53" s="62"/>
      <c r="M53" s="43"/>
      <c r="N53" s="23"/>
      <c r="O53" s="23"/>
      <c r="P53" s="23"/>
      <c r="Q53" s="128"/>
      <c r="R53" s="23"/>
      <c r="S53" s="128"/>
      <c r="T53" s="23"/>
      <c r="U53" s="128"/>
      <c r="V53" s="34"/>
      <c r="W53" s="75"/>
      <c r="X53" s="123"/>
      <c r="Y53" s="75"/>
      <c r="Z53" s="123"/>
      <c r="AA53" s="75">
        <f t="shared" si="2"/>
        <v>0</v>
      </c>
      <c r="AB53" s="123">
        <f t="shared" si="1"/>
        <v>0</v>
      </c>
    </row>
    <row r="54" spans="1:28" s="154" customFormat="1" ht="15.75" x14ac:dyDescent="0.25">
      <c r="A54" s="242">
        <v>17</v>
      </c>
      <c r="B54" s="114" t="s">
        <v>21</v>
      </c>
      <c r="C54" s="63"/>
      <c r="D54" s="184"/>
      <c r="E54" s="24"/>
      <c r="F54" s="176"/>
      <c r="G54" s="27"/>
      <c r="H54" s="47"/>
      <c r="I54" s="27"/>
      <c r="J54" s="31"/>
      <c r="K54" s="236"/>
      <c r="L54" s="47"/>
      <c r="M54" s="44"/>
      <c r="N54" s="64"/>
      <c r="O54" s="27"/>
      <c r="P54" s="27"/>
      <c r="Q54" s="44"/>
      <c r="R54" s="24"/>
      <c r="S54" s="24"/>
      <c r="T54" s="24"/>
      <c r="U54" s="24"/>
      <c r="V54" s="216"/>
      <c r="W54" s="46"/>
      <c r="X54" s="47"/>
      <c r="Y54" s="46"/>
      <c r="Z54" s="47"/>
      <c r="AA54" s="46"/>
      <c r="AB54" s="47">
        <f t="shared" si="1"/>
        <v>0</v>
      </c>
    </row>
    <row r="55" spans="1:28" s="154" customFormat="1" ht="15.75" x14ac:dyDescent="0.25">
      <c r="A55" s="243"/>
      <c r="B55" s="115" t="s">
        <v>10</v>
      </c>
      <c r="C55" s="53">
        <v>275562</v>
      </c>
      <c r="D55" s="83">
        <v>476495.14</v>
      </c>
      <c r="E55" s="18"/>
      <c r="F55" s="190"/>
      <c r="G55" s="13"/>
      <c r="H55" s="87"/>
      <c r="I55" s="13"/>
      <c r="J55" s="207"/>
      <c r="K55" s="48">
        <v>41459</v>
      </c>
      <c r="L55" s="87">
        <v>57428.77</v>
      </c>
      <c r="M55" s="119">
        <v>106661</v>
      </c>
      <c r="N55" s="87">
        <v>135153.99</v>
      </c>
      <c r="O55" s="86">
        <v>219731</v>
      </c>
      <c r="P55" s="22">
        <v>326300.34999999998</v>
      </c>
      <c r="Q55" s="191">
        <v>90547</v>
      </c>
      <c r="R55" s="22">
        <v>145664.43</v>
      </c>
      <c r="S55" s="86">
        <v>186643</v>
      </c>
      <c r="T55" s="22">
        <v>290752.67</v>
      </c>
      <c r="U55" s="86">
        <v>250919</v>
      </c>
      <c r="V55" s="33">
        <v>407405.14</v>
      </c>
      <c r="W55" s="48"/>
      <c r="X55" s="87"/>
      <c r="Y55" s="48"/>
      <c r="Z55" s="87"/>
      <c r="AA55" s="48">
        <f t="shared" si="0"/>
        <v>1171522</v>
      </c>
      <c r="AB55" s="87">
        <f t="shared" si="1"/>
        <v>1.5699239877697557</v>
      </c>
    </row>
    <row r="56" spans="1:28" s="154" customFormat="1" ht="16.5" thickBot="1" x14ac:dyDescent="0.3">
      <c r="A56" s="243"/>
      <c r="B56" s="144" t="s">
        <v>11</v>
      </c>
      <c r="C56" s="178">
        <v>0.15998000000000001</v>
      </c>
      <c r="D56" s="84">
        <v>136600.43</v>
      </c>
      <c r="E56" s="198"/>
      <c r="F56" s="177"/>
      <c r="G56" s="30"/>
      <c r="H56" s="123"/>
      <c r="I56" s="30"/>
      <c r="J56" s="208"/>
      <c r="K56" s="173">
        <v>2.7E-4</v>
      </c>
      <c r="L56" s="123">
        <v>235.63</v>
      </c>
      <c r="M56" s="173">
        <v>9.1400000000000006E-3</v>
      </c>
      <c r="N56" s="162">
        <v>8339.0400000000009</v>
      </c>
      <c r="O56" s="145">
        <v>2.1899999999999999E-2</v>
      </c>
      <c r="P56" s="23">
        <v>18705.650000000001</v>
      </c>
      <c r="Q56" s="238">
        <v>1.8929999999999999E-2</v>
      </c>
      <c r="R56" s="23">
        <v>14756.21</v>
      </c>
      <c r="S56" s="238">
        <v>0.18817999999999999</v>
      </c>
      <c r="T56" s="23">
        <v>166253.76999999999</v>
      </c>
      <c r="U56" s="260">
        <v>0.27017000000000002</v>
      </c>
      <c r="V56" s="34">
        <v>232323.17</v>
      </c>
      <c r="W56" s="75"/>
      <c r="X56" s="123"/>
      <c r="Y56" s="75"/>
      <c r="Z56" s="123"/>
      <c r="AA56" s="75">
        <f t="shared" si="0"/>
        <v>0.66857</v>
      </c>
      <c r="AB56" s="123">
        <f t="shared" si="1"/>
        <v>863355.96870933485</v>
      </c>
    </row>
    <row r="57" spans="1:28" s="154" customFormat="1" ht="15.75" x14ac:dyDescent="0.25">
      <c r="A57" s="242">
        <v>18</v>
      </c>
      <c r="B57" s="114" t="s">
        <v>29</v>
      </c>
      <c r="C57" s="51"/>
      <c r="D57" s="164"/>
      <c r="E57" s="24"/>
      <c r="F57" s="64"/>
      <c r="G57" s="27"/>
      <c r="H57" s="47"/>
      <c r="I57" s="27"/>
      <c r="J57" s="31"/>
      <c r="K57" s="46"/>
      <c r="L57" s="47"/>
      <c r="M57" s="41"/>
      <c r="N57" s="47"/>
      <c r="O57" s="27"/>
      <c r="P57" s="27"/>
      <c r="Q57" s="27"/>
      <c r="R57" s="27"/>
      <c r="S57" s="27"/>
      <c r="T57" s="27"/>
      <c r="U57" s="27"/>
      <c r="V57" s="31"/>
      <c r="W57" s="46"/>
      <c r="X57" s="47"/>
      <c r="Y57" s="46"/>
      <c r="Z57" s="47"/>
      <c r="AA57" s="46"/>
      <c r="AB57" s="47">
        <f t="shared" si="1"/>
        <v>0</v>
      </c>
    </row>
    <row r="58" spans="1:28" s="154" customFormat="1" ht="15.75" x14ac:dyDescent="0.25">
      <c r="A58" s="243"/>
      <c r="B58" s="109" t="s">
        <v>10</v>
      </c>
      <c r="C58" s="53"/>
      <c r="D58" s="165"/>
      <c r="E58" s="18"/>
      <c r="F58" s="127"/>
      <c r="G58" s="13"/>
      <c r="H58" s="87"/>
      <c r="I58" s="13"/>
      <c r="J58" s="207"/>
      <c r="K58" s="48"/>
      <c r="L58" s="87"/>
      <c r="M58" s="119"/>
      <c r="N58" s="87"/>
      <c r="O58" s="86"/>
      <c r="P58" s="22"/>
      <c r="Q58" s="86"/>
      <c r="R58" s="22"/>
      <c r="S58" s="86"/>
      <c r="T58" s="22"/>
      <c r="U58" s="86"/>
      <c r="V58" s="33"/>
      <c r="W58" s="48"/>
      <c r="X58" s="87"/>
      <c r="Y58" s="48"/>
      <c r="Z58" s="87"/>
      <c r="AA58" s="48">
        <f t="shared" ref="AA58:AA59" si="3">C58+E58+G58+I58+K58+M58+O58+Q58+S58+U58+W58+Y58</f>
        <v>0</v>
      </c>
      <c r="AB58" s="87">
        <f t="shared" si="1"/>
        <v>0</v>
      </c>
    </row>
    <row r="59" spans="1:28" s="154" customFormat="1" ht="16.5" thickBot="1" x14ac:dyDescent="0.3">
      <c r="A59" s="244"/>
      <c r="B59" s="137" t="s">
        <v>11</v>
      </c>
      <c r="C59" s="61"/>
      <c r="D59" s="166"/>
      <c r="E59" s="128"/>
      <c r="F59" s="62"/>
      <c r="G59" s="30"/>
      <c r="H59" s="123"/>
      <c r="I59" s="30"/>
      <c r="J59" s="210"/>
      <c r="K59" s="173"/>
      <c r="L59" s="162"/>
      <c r="M59" s="202"/>
      <c r="N59" s="162"/>
      <c r="O59" s="128"/>
      <c r="P59" s="23"/>
      <c r="Q59" s="128"/>
      <c r="R59" s="23"/>
      <c r="S59" s="128"/>
      <c r="T59" s="23"/>
      <c r="U59" s="128"/>
      <c r="V59" s="34"/>
      <c r="W59" s="75"/>
      <c r="X59" s="123"/>
      <c r="Y59" s="75"/>
      <c r="Z59" s="123"/>
      <c r="AA59" s="75">
        <f t="shared" si="3"/>
        <v>0</v>
      </c>
      <c r="AB59" s="123">
        <f t="shared" si="1"/>
        <v>0</v>
      </c>
    </row>
    <row r="60" spans="1:28" s="154" customFormat="1" ht="15.75" x14ac:dyDescent="0.25">
      <c r="A60" s="242">
        <v>19</v>
      </c>
      <c r="B60" s="114" t="s">
        <v>30</v>
      </c>
      <c r="C60" s="63"/>
      <c r="D60" s="168"/>
      <c r="E60" s="24"/>
      <c r="F60" s="64"/>
      <c r="G60" s="27"/>
      <c r="H60" s="47"/>
      <c r="I60" s="27"/>
      <c r="J60" s="31"/>
      <c r="K60" s="46"/>
      <c r="L60" s="47"/>
      <c r="M60" s="41"/>
      <c r="N60" s="47"/>
      <c r="O60" s="41"/>
      <c r="P60" s="27"/>
      <c r="Q60" s="27"/>
      <c r="R60" s="27"/>
      <c r="S60" s="27"/>
      <c r="T60" s="31"/>
      <c r="U60" s="27"/>
      <c r="V60" s="31"/>
      <c r="W60" s="46"/>
      <c r="X60" s="47"/>
      <c r="Y60" s="46"/>
      <c r="Z60" s="47"/>
      <c r="AA60" s="46"/>
      <c r="AB60" s="47">
        <f t="shared" si="1"/>
        <v>0</v>
      </c>
    </row>
    <row r="61" spans="1:28" s="154" customFormat="1" ht="15.75" x14ac:dyDescent="0.25">
      <c r="A61" s="243"/>
      <c r="B61" s="109" t="s">
        <v>10</v>
      </c>
      <c r="C61" s="53"/>
      <c r="D61" s="165"/>
      <c r="E61" s="18"/>
      <c r="F61" s="127"/>
      <c r="G61" s="13"/>
      <c r="H61" s="87"/>
      <c r="I61" s="86"/>
      <c r="J61" s="33"/>
      <c r="K61" s="89">
        <v>10806</v>
      </c>
      <c r="L61" s="60">
        <v>11978.01</v>
      </c>
      <c r="M61" s="191"/>
      <c r="N61" s="22"/>
      <c r="O61" s="191"/>
      <c r="P61" s="22"/>
      <c r="Q61" s="86">
        <v>3038</v>
      </c>
      <c r="R61" s="22">
        <v>2669.53</v>
      </c>
      <c r="S61" s="86">
        <v>2123</v>
      </c>
      <c r="T61" s="33">
        <v>2340.7199999999998</v>
      </c>
      <c r="U61" s="86">
        <v>9191</v>
      </c>
      <c r="V61" s="33">
        <v>9724.6</v>
      </c>
      <c r="W61" s="48"/>
      <c r="X61" s="87"/>
      <c r="Y61" s="48"/>
      <c r="Z61" s="87"/>
      <c r="AA61" s="48">
        <f t="shared" si="0"/>
        <v>25158</v>
      </c>
      <c r="AB61" s="87">
        <f t="shared" si="1"/>
        <v>1.0618037999841006</v>
      </c>
    </row>
    <row r="62" spans="1:28" s="154" customFormat="1" ht="16.5" thickBot="1" x14ac:dyDescent="0.3">
      <c r="A62" s="244"/>
      <c r="B62" s="137" t="s">
        <v>11</v>
      </c>
      <c r="C62" s="178"/>
      <c r="D62" s="166"/>
      <c r="E62" s="198"/>
      <c r="F62" s="62"/>
      <c r="G62" s="30"/>
      <c r="H62" s="123"/>
      <c r="I62" s="128"/>
      <c r="J62" s="34"/>
      <c r="K62" s="138"/>
      <c r="L62" s="62"/>
      <c r="M62" s="140"/>
      <c r="N62" s="23"/>
      <c r="O62" s="140"/>
      <c r="P62" s="23"/>
      <c r="Q62" s="128"/>
      <c r="R62" s="23"/>
      <c r="S62" s="128"/>
      <c r="T62" s="34"/>
      <c r="U62" s="145"/>
      <c r="V62" s="34"/>
      <c r="W62" s="75"/>
      <c r="X62" s="123"/>
      <c r="Y62" s="75"/>
      <c r="Z62" s="123"/>
      <c r="AA62" s="75">
        <f t="shared" si="0"/>
        <v>0</v>
      </c>
      <c r="AB62" s="123">
        <f t="shared" si="1"/>
        <v>0</v>
      </c>
    </row>
    <row r="63" spans="1:28" s="154" customFormat="1" ht="15.75" customHeight="1" x14ac:dyDescent="0.25">
      <c r="A63" s="243">
        <v>20</v>
      </c>
      <c r="B63" s="116" t="s">
        <v>8</v>
      </c>
      <c r="C63" s="65"/>
      <c r="D63" s="169"/>
      <c r="E63" s="25"/>
      <c r="F63" s="66"/>
      <c r="G63" s="27"/>
      <c r="H63" s="47"/>
      <c r="I63" s="27"/>
      <c r="J63" s="31"/>
      <c r="K63" s="46"/>
      <c r="L63" s="47"/>
      <c r="M63" s="45"/>
      <c r="N63" s="35"/>
      <c r="O63" s="76"/>
      <c r="P63" s="77"/>
      <c r="Q63" s="45"/>
      <c r="R63" s="25"/>
      <c r="S63" s="25"/>
      <c r="T63" s="25"/>
      <c r="U63" s="25"/>
      <c r="V63" s="35"/>
      <c r="W63" s="46"/>
      <c r="X63" s="47"/>
      <c r="Y63" s="46"/>
      <c r="Z63" s="47"/>
      <c r="AA63" s="46"/>
      <c r="AB63" s="47">
        <f t="shared" si="1"/>
        <v>0</v>
      </c>
    </row>
    <row r="64" spans="1:28" s="154" customFormat="1" ht="15.75" x14ac:dyDescent="0.25">
      <c r="A64" s="243"/>
      <c r="B64" s="109" t="s">
        <v>10</v>
      </c>
      <c r="C64" s="53"/>
      <c r="D64" s="165"/>
      <c r="E64" s="18"/>
      <c r="F64" s="54"/>
      <c r="G64" s="13"/>
      <c r="H64" s="87"/>
      <c r="I64" s="13"/>
      <c r="J64" s="207"/>
      <c r="K64" s="48"/>
      <c r="L64" s="87"/>
      <c r="M64" s="37"/>
      <c r="N64" s="32"/>
      <c r="O64" s="53"/>
      <c r="P64" s="127"/>
      <c r="Q64" s="37"/>
      <c r="R64" s="80"/>
      <c r="S64" s="18"/>
      <c r="T64" s="80"/>
      <c r="U64" s="18"/>
      <c r="V64" s="212"/>
      <c r="W64" s="48"/>
      <c r="X64" s="87"/>
      <c r="Y64" s="48"/>
      <c r="Z64" s="87"/>
      <c r="AA64" s="48">
        <f t="shared" si="0"/>
        <v>0</v>
      </c>
      <c r="AB64" s="87">
        <f t="shared" si="1"/>
        <v>0</v>
      </c>
    </row>
    <row r="65" spans="1:28" s="154" customFormat="1" ht="16.5" thickBot="1" x14ac:dyDescent="0.3">
      <c r="A65" s="244"/>
      <c r="B65" s="137" t="s">
        <v>11</v>
      </c>
      <c r="C65" s="61"/>
      <c r="D65" s="166"/>
      <c r="E65" s="23"/>
      <c r="F65" s="62"/>
      <c r="G65" s="30"/>
      <c r="H65" s="123"/>
      <c r="I65" s="30"/>
      <c r="J65" s="208"/>
      <c r="K65" s="173"/>
      <c r="L65" s="123"/>
      <c r="M65" s="140"/>
      <c r="N65" s="34"/>
      <c r="O65" s="138"/>
      <c r="P65" s="62"/>
      <c r="Q65" s="140"/>
      <c r="R65" s="23"/>
      <c r="S65" s="145"/>
      <c r="T65" s="23"/>
      <c r="U65" s="145"/>
      <c r="V65" s="34"/>
      <c r="W65" s="173"/>
      <c r="X65" s="123"/>
      <c r="Y65" s="75"/>
      <c r="Z65" s="123"/>
      <c r="AA65" s="75">
        <f t="shared" si="0"/>
        <v>0</v>
      </c>
      <c r="AB65" s="123">
        <f t="shared" si="1"/>
        <v>0</v>
      </c>
    </row>
    <row r="66" spans="1:28" s="154" customFormat="1" ht="15.75" x14ac:dyDescent="0.25">
      <c r="A66" s="243">
        <v>21</v>
      </c>
      <c r="B66" s="114" t="s">
        <v>14</v>
      </c>
      <c r="C66" s="63"/>
      <c r="D66" s="168"/>
      <c r="E66" s="27"/>
      <c r="F66" s="47"/>
      <c r="G66" s="27"/>
      <c r="H66" s="47"/>
      <c r="I66" s="27"/>
      <c r="J66" s="31"/>
      <c r="K66" s="46"/>
      <c r="L66" s="47"/>
      <c r="M66" s="41"/>
      <c r="N66" s="47"/>
      <c r="O66" s="24"/>
      <c r="P66" s="24"/>
      <c r="Q66" s="24"/>
      <c r="R66" s="24"/>
      <c r="S66" s="24"/>
      <c r="T66" s="24"/>
      <c r="U66" s="24"/>
      <c r="V66" s="216"/>
      <c r="W66" s="46"/>
      <c r="X66" s="47"/>
      <c r="Y66" s="46"/>
      <c r="Z66" s="47"/>
      <c r="AA66" s="46"/>
      <c r="AB66" s="47">
        <f t="shared" si="1"/>
        <v>0</v>
      </c>
    </row>
    <row r="67" spans="1:28" s="154" customFormat="1" ht="15.75" x14ac:dyDescent="0.25">
      <c r="A67" s="243"/>
      <c r="B67" s="109" t="s">
        <v>10</v>
      </c>
      <c r="C67" s="53">
        <v>429609</v>
      </c>
      <c r="D67" s="83">
        <v>812492.24</v>
      </c>
      <c r="E67" s="13">
        <v>96460</v>
      </c>
      <c r="F67" s="87">
        <v>195675.19</v>
      </c>
      <c r="G67" s="13">
        <v>60155</v>
      </c>
      <c r="H67" s="87">
        <v>122264.21</v>
      </c>
      <c r="I67" s="13"/>
      <c r="J67" s="207"/>
      <c r="K67" s="48">
        <v>47480</v>
      </c>
      <c r="L67" s="87">
        <v>77603.850000000006</v>
      </c>
      <c r="M67" s="119">
        <v>77967</v>
      </c>
      <c r="N67" s="87">
        <v>127205.05</v>
      </c>
      <c r="O67" s="18">
        <v>70798</v>
      </c>
      <c r="P67" s="237">
        <v>119833.62</v>
      </c>
      <c r="Q67" s="18">
        <v>111054</v>
      </c>
      <c r="R67" s="80">
        <v>222948.58</v>
      </c>
      <c r="S67" s="18">
        <v>257954</v>
      </c>
      <c r="T67" s="80">
        <v>429496.55</v>
      </c>
      <c r="U67" s="18">
        <v>94293</v>
      </c>
      <c r="V67" s="212">
        <v>149871.64000000001</v>
      </c>
      <c r="W67" s="48"/>
      <c r="X67" s="87"/>
      <c r="Y67" s="48"/>
      <c r="Z67" s="87"/>
      <c r="AA67" s="48">
        <f t="shared" si="0"/>
        <v>1245770</v>
      </c>
      <c r="AB67" s="87">
        <f t="shared" si="1"/>
        <v>1.8120447032758857</v>
      </c>
    </row>
    <row r="68" spans="1:28" ht="16.5" thickBot="1" x14ac:dyDescent="0.3">
      <c r="A68" s="243"/>
      <c r="B68" s="137" t="s">
        <v>11</v>
      </c>
      <c r="C68" s="178">
        <v>0.43185000000000001</v>
      </c>
      <c r="D68" s="84">
        <v>368739.19</v>
      </c>
      <c r="E68" s="30">
        <v>0.12909000000000001</v>
      </c>
      <c r="F68" s="123">
        <v>120919.28</v>
      </c>
      <c r="G68" s="30">
        <v>7.918E-2</v>
      </c>
      <c r="H68" s="162">
        <v>76019.47</v>
      </c>
      <c r="I68" s="30"/>
      <c r="J68" s="210"/>
      <c r="K68" s="173">
        <v>5.4940000000000003E-2</v>
      </c>
      <c r="L68" s="162">
        <v>47946.55</v>
      </c>
      <c r="M68" s="202">
        <v>9.7509999999999999E-2</v>
      </c>
      <c r="N68" s="162">
        <v>88964.97</v>
      </c>
      <c r="O68" s="198">
        <v>9.0039999999999995E-2</v>
      </c>
      <c r="P68" s="23">
        <v>76906.710000000006</v>
      </c>
      <c r="Q68" s="198">
        <v>0.17663999999999999</v>
      </c>
      <c r="R68" s="23">
        <v>137693.41</v>
      </c>
      <c r="S68" s="198">
        <v>0.20216000000000001</v>
      </c>
      <c r="T68" s="23">
        <v>178604.86</v>
      </c>
      <c r="U68" s="198">
        <v>4.3999999999999997E-2</v>
      </c>
      <c r="V68" s="34">
        <v>37836.25</v>
      </c>
      <c r="W68" s="178"/>
      <c r="X68" s="62"/>
      <c r="Y68" s="178"/>
      <c r="Z68" s="62"/>
      <c r="AA68" s="75">
        <f t="shared" si="0"/>
        <v>1.3054100000000002</v>
      </c>
      <c r="AB68" s="123">
        <f t="shared" si="1"/>
        <v>868409.68737791176</v>
      </c>
    </row>
    <row r="69" spans="1:28" ht="15.75" x14ac:dyDescent="0.25">
      <c r="A69" s="242">
        <v>22</v>
      </c>
      <c r="B69" s="117" t="s">
        <v>37</v>
      </c>
      <c r="C69" s="46"/>
      <c r="D69" s="27"/>
      <c r="E69" s="27"/>
      <c r="F69" s="47"/>
      <c r="G69" s="27"/>
      <c r="H69" s="47"/>
      <c r="I69" s="27"/>
      <c r="J69" s="31"/>
      <c r="K69" s="46"/>
      <c r="L69" s="47"/>
      <c r="M69" s="41"/>
      <c r="N69" s="47"/>
      <c r="O69" s="27"/>
      <c r="P69" s="47"/>
      <c r="Q69" s="27"/>
      <c r="R69" s="27"/>
      <c r="S69" s="27"/>
      <c r="T69" s="27"/>
      <c r="U69" s="27"/>
      <c r="V69" s="31"/>
      <c r="W69" s="46"/>
      <c r="X69" s="47"/>
      <c r="Y69" s="46"/>
      <c r="Z69" s="47"/>
      <c r="AA69" s="46"/>
      <c r="AB69" s="47">
        <f t="shared" si="1"/>
        <v>0</v>
      </c>
    </row>
    <row r="70" spans="1:28" ht="15.75" x14ac:dyDescent="0.25">
      <c r="A70" s="243"/>
      <c r="B70" s="109" t="s">
        <v>10</v>
      </c>
      <c r="C70" s="89">
        <v>137574</v>
      </c>
      <c r="D70" s="83">
        <v>312683.84999999998</v>
      </c>
      <c r="E70" s="86">
        <v>21864</v>
      </c>
      <c r="F70" s="60">
        <v>48439.11</v>
      </c>
      <c r="G70" s="13">
        <v>88509</v>
      </c>
      <c r="H70" s="87">
        <v>189705.48</v>
      </c>
      <c r="I70" s="13">
        <v>289146</v>
      </c>
      <c r="J70" s="207">
        <v>533242.56999999995</v>
      </c>
      <c r="K70" s="48">
        <v>450050</v>
      </c>
      <c r="L70" s="87">
        <v>878447.18</v>
      </c>
      <c r="M70" s="119">
        <v>136319</v>
      </c>
      <c r="N70" s="87">
        <v>267571.84000000003</v>
      </c>
      <c r="O70" s="13">
        <v>545708</v>
      </c>
      <c r="P70" s="87">
        <v>1111267.99</v>
      </c>
      <c r="Q70" s="86">
        <v>479559</v>
      </c>
      <c r="R70" s="22">
        <v>1092156.4099999999</v>
      </c>
      <c r="S70" s="86"/>
      <c r="T70" s="22"/>
      <c r="U70" s="86">
        <v>180671</v>
      </c>
      <c r="V70" s="33">
        <v>412916.21</v>
      </c>
      <c r="W70" s="48"/>
      <c r="X70" s="87"/>
      <c r="Y70" s="48"/>
      <c r="Z70" s="87"/>
      <c r="AA70" s="48">
        <f t="shared" si="0"/>
        <v>2329400</v>
      </c>
      <c r="AB70" s="87">
        <f t="shared" si="1"/>
        <v>2.0805489138834035</v>
      </c>
    </row>
    <row r="71" spans="1:28" ht="16.5" thickBot="1" x14ac:dyDescent="0.3">
      <c r="A71" s="244"/>
      <c r="B71" s="137" t="s">
        <v>11</v>
      </c>
      <c r="C71" s="178">
        <v>1.04613</v>
      </c>
      <c r="D71" s="84">
        <v>893247.94</v>
      </c>
      <c r="E71" s="198">
        <v>0.1991</v>
      </c>
      <c r="F71" s="62">
        <v>186498.02</v>
      </c>
      <c r="G71" s="30">
        <v>0.85924999999999996</v>
      </c>
      <c r="H71" s="162">
        <v>824952.37</v>
      </c>
      <c r="I71" s="30">
        <v>2.6472000000000002</v>
      </c>
      <c r="J71" s="210">
        <v>2501218.67</v>
      </c>
      <c r="K71" s="173">
        <v>3.2729699999999999</v>
      </c>
      <c r="L71" s="162">
        <v>2856345.5</v>
      </c>
      <c r="M71" s="202">
        <v>0.54032000000000002</v>
      </c>
      <c r="N71" s="162">
        <v>492970.5</v>
      </c>
      <c r="O71" s="30">
        <v>0.90793000000000001</v>
      </c>
      <c r="P71" s="162">
        <v>775498.76</v>
      </c>
      <c r="Q71" s="198">
        <v>7.1000000000000002E-4</v>
      </c>
      <c r="R71" s="23">
        <v>553.46</v>
      </c>
      <c r="S71" s="128"/>
      <c r="T71" s="23"/>
      <c r="U71" s="198">
        <v>2.62913</v>
      </c>
      <c r="V71" s="34">
        <v>2260827.69</v>
      </c>
      <c r="W71" s="178"/>
      <c r="X71" s="62"/>
      <c r="Y71" s="178"/>
      <c r="Z71" s="62"/>
      <c r="AA71" s="75">
        <f t="shared" ref="AA71:AA89" si="4">C71+E71+G71+I71+K71+M71+O71+Q71+S71+U71+W71+Y71</f>
        <v>12.102740000000001</v>
      </c>
      <c r="AB71" s="123">
        <f t="shared" si="1"/>
        <v>891708.23383795726</v>
      </c>
    </row>
    <row r="72" spans="1:28" ht="15.75" x14ac:dyDescent="0.25">
      <c r="A72" s="243">
        <v>23</v>
      </c>
      <c r="B72" s="117" t="s">
        <v>22</v>
      </c>
      <c r="C72" s="46"/>
      <c r="D72" s="27"/>
      <c r="E72" s="27"/>
      <c r="F72" s="47"/>
      <c r="G72" s="27"/>
      <c r="H72" s="47"/>
      <c r="I72" s="27"/>
      <c r="J72" s="31"/>
      <c r="K72" s="46"/>
      <c r="L72" s="47"/>
      <c r="M72" s="41"/>
      <c r="N72" s="47"/>
      <c r="O72" s="27"/>
      <c r="P72" s="47"/>
      <c r="Q72" s="27"/>
      <c r="R72" s="27"/>
      <c r="S72" s="27"/>
      <c r="T72" s="27"/>
      <c r="U72" s="27"/>
      <c r="V72" s="31"/>
      <c r="W72" s="46"/>
      <c r="X72" s="47"/>
      <c r="Y72" s="46"/>
      <c r="Z72" s="47"/>
      <c r="AA72" s="46"/>
      <c r="AB72" s="47">
        <f t="shared" si="1"/>
        <v>0</v>
      </c>
    </row>
    <row r="73" spans="1:28" ht="15.75" x14ac:dyDescent="0.25">
      <c r="A73" s="243"/>
      <c r="B73" s="109" t="s">
        <v>10</v>
      </c>
      <c r="C73" s="89">
        <v>699890</v>
      </c>
      <c r="D73" s="83">
        <v>1352250.47</v>
      </c>
      <c r="E73" s="86">
        <v>705132</v>
      </c>
      <c r="F73" s="60">
        <v>1354149.6</v>
      </c>
      <c r="G73" s="13">
        <v>1611755</v>
      </c>
      <c r="H73" s="87">
        <v>3015641.96</v>
      </c>
      <c r="I73" s="13">
        <v>1045251</v>
      </c>
      <c r="J73" s="207">
        <v>1679216.6399999999</v>
      </c>
      <c r="K73" s="48">
        <v>2520797</v>
      </c>
      <c r="L73" s="87">
        <v>4265491.0199999996</v>
      </c>
      <c r="M73" s="119">
        <v>1230263</v>
      </c>
      <c r="N73" s="87">
        <v>1966846.06</v>
      </c>
      <c r="O73" s="13">
        <v>1061253</v>
      </c>
      <c r="P73" s="87">
        <v>1783011.17</v>
      </c>
      <c r="Q73" s="86">
        <v>1053219</v>
      </c>
      <c r="R73" s="22">
        <v>1968971.86</v>
      </c>
      <c r="S73" s="86">
        <v>1330561</v>
      </c>
      <c r="T73" s="22">
        <v>2321589.44</v>
      </c>
      <c r="U73" s="86">
        <v>1300382</v>
      </c>
      <c r="V73" s="33">
        <v>2360193.33</v>
      </c>
      <c r="W73" s="48"/>
      <c r="X73" s="87"/>
      <c r="Y73" s="48"/>
      <c r="Z73" s="87"/>
      <c r="AA73" s="48">
        <f t="shared" si="4"/>
        <v>12558503</v>
      </c>
      <c r="AB73" s="87">
        <f t="shared" si="1"/>
        <v>1.7571649702197789</v>
      </c>
    </row>
    <row r="74" spans="1:28" ht="16.5" thickBot="1" x14ac:dyDescent="0.3">
      <c r="A74" s="243"/>
      <c r="B74" s="137" t="s">
        <v>11</v>
      </c>
      <c r="C74" s="179">
        <v>0.50629999999999997</v>
      </c>
      <c r="D74" s="84">
        <v>432309.02</v>
      </c>
      <c r="E74" s="198">
        <v>1.0266200000000001</v>
      </c>
      <c r="F74" s="62">
        <v>961640.35</v>
      </c>
      <c r="G74" s="30">
        <v>1.6662399999999999</v>
      </c>
      <c r="H74" s="162">
        <v>1599730.73</v>
      </c>
      <c r="I74" s="30">
        <v>1.43083</v>
      </c>
      <c r="J74" s="210">
        <v>1351926.08</v>
      </c>
      <c r="K74" s="173">
        <v>3.65787</v>
      </c>
      <c r="L74" s="162">
        <v>3192250.62</v>
      </c>
      <c r="M74" s="202">
        <v>1.4730099999999999</v>
      </c>
      <c r="N74" s="162">
        <v>1343926.72</v>
      </c>
      <c r="O74" s="30">
        <v>1.10361</v>
      </c>
      <c r="P74" s="162">
        <v>942636.75</v>
      </c>
      <c r="Q74" s="204">
        <v>0.87451000000000001</v>
      </c>
      <c r="R74" s="79">
        <v>681693.09</v>
      </c>
      <c r="S74" s="204">
        <v>1.4245399999999999</v>
      </c>
      <c r="T74" s="79">
        <v>1258556.42</v>
      </c>
      <c r="U74" s="204">
        <v>1.2232799999999999</v>
      </c>
      <c r="V74" s="217">
        <v>1051916.53</v>
      </c>
      <c r="W74" s="220"/>
      <c r="X74" s="221"/>
      <c r="Y74" s="220"/>
      <c r="Z74" s="221"/>
      <c r="AA74" s="75">
        <f t="shared" si="4"/>
        <v>14.386810000000001</v>
      </c>
      <c r="AB74" s="123">
        <f t="shared" ref="AB74:AB127" si="5">IFERROR((D74+F74+H74+J74+L74+N74+P74+R74+T74+V74+X74+Z74)/AA74,0)</f>
        <v>890856.71597803815</v>
      </c>
    </row>
    <row r="75" spans="1:28" ht="15.75" x14ac:dyDescent="0.25">
      <c r="A75" s="242">
        <v>24</v>
      </c>
      <c r="B75" s="118" t="s">
        <v>39</v>
      </c>
      <c r="C75" s="46"/>
      <c r="D75" s="31"/>
      <c r="E75" s="27"/>
      <c r="F75" s="47"/>
      <c r="G75" s="27"/>
      <c r="H75" s="47"/>
      <c r="I75" s="27"/>
      <c r="J75" s="31"/>
      <c r="K75" s="46"/>
      <c r="L75" s="47"/>
      <c r="M75" s="41"/>
      <c r="N75" s="27"/>
      <c r="O75" s="27"/>
      <c r="P75" s="27"/>
      <c r="Q75" s="27"/>
      <c r="R75" s="27"/>
      <c r="S75" s="27"/>
      <c r="T75" s="27"/>
      <c r="U75" s="27"/>
      <c r="V75" s="31"/>
      <c r="W75" s="46"/>
      <c r="X75" s="47"/>
      <c r="Y75" s="46"/>
      <c r="Z75" s="47"/>
      <c r="AA75" s="46"/>
      <c r="AB75" s="47">
        <f t="shared" si="5"/>
        <v>0</v>
      </c>
    </row>
    <row r="76" spans="1:28" ht="15.75" x14ac:dyDescent="0.25">
      <c r="A76" s="243"/>
      <c r="B76" s="109" t="s">
        <v>10</v>
      </c>
      <c r="C76" s="89">
        <v>243578</v>
      </c>
      <c r="D76" s="83">
        <v>525514.66</v>
      </c>
      <c r="E76" s="86">
        <v>144274</v>
      </c>
      <c r="F76" s="60">
        <v>299550.34000000003</v>
      </c>
      <c r="G76" s="13">
        <v>482744</v>
      </c>
      <c r="H76" s="87">
        <v>974037.4</v>
      </c>
      <c r="I76" s="13">
        <v>918704</v>
      </c>
      <c r="J76" s="207">
        <v>1556799.05</v>
      </c>
      <c r="K76" s="48">
        <v>946211</v>
      </c>
      <c r="L76" s="87">
        <v>1708582.66</v>
      </c>
      <c r="M76" s="191">
        <v>1120973</v>
      </c>
      <c r="N76" s="22">
        <v>1865411.17</v>
      </c>
      <c r="O76" s="86">
        <v>682567</v>
      </c>
      <c r="P76" s="22">
        <v>1257534.1399999999</v>
      </c>
      <c r="Q76" s="86">
        <v>158868</v>
      </c>
      <c r="R76" s="22">
        <v>333238.34000000003</v>
      </c>
      <c r="S76" s="86">
        <v>228926</v>
      </c>
      <c r="T76" s="22">
        <v>363291.83</v>
      </c>
      <c r="U76" s="86">
        <v>1472427</v>
      </c>
      <c r="V76" s="33">
        <v>2824424.2</v>
      </c>
      <c r="W76" s="48"/>
      <c r="X76" s="87"/>
      <c r="Y76" s="48"/>
      <c r="Z76" s="87"/>
      <c r="AA76" s="48">
        <f t="shared" si="4"/>
        <v>6399272</v>
      </c>
      <c r="AB76" s="87">
        <f t="shared" si="5"/>
        <v>1.8296430890888837</v>
      </c>
    </row>
    <row r="77" spans="1:28" ht="16.5" thickBot="1" x14ac:dyDescent="0.3">
      <c r="A77" s="244"/>
      <c r="B77" s="137" t="s">
        <v>11</v>
      </c>
      <c r="C77" s="179">
        <v>1.7410000000000001</v>
      </c>
      <c r="D77" s="84">
        <v>1486569.23</v>
      </c>
      <c r="E77" s="128">
        <v>0.72</v>
      </c>
      <c r="F77" s="62">
        <v>674427.79</v>
      </c>
      <c r="G77" s="81">
        <v>2.367</v>
      </c>
      <c r="H77" s="162">
        <v>2272519.35</v>
      </c>
      <c r="I77" s="81">
        <v>4.883</v>
      </c>
      <c r="J77" s="210">
        <v>4613724.2300000004</v>
      </c>
      <c r="K77" s="173">
        <v>4.6289999999999996</v>
      </c>
      <c r="L77" s="162">
        <v>4039763.06</v>
      </c>
      <c r="M77" s="233">
        <v>1.774</v>
      </c>
      <c r="N77" s="146">
        <v>1618540.26</v>
      </c>
      <c r="O77" s="147">
        <v>1.7589999999999999</v>
      </c>
      <c r="P77" s="146">
        <v>1502431.15</v>
      </c>
      <c r="Q77" s="147">
        <v>0.21299999999999999</v>
      </c>
      <c r="R77" s="146">
        <v>166036.54999999999</v>
      </c>
      <c r="S77" s="147">
        <v>0.20899999999999999</v>
      </c>
      <c r="T77" s="146">
        <v>184647.88</v>
      </c>
      <c r="U77" s="147">
        <v>4.8360000000000003</v>
      </c>
      <c r="V77" s="218">
        <v>4158547.78</v>
      </c>
      <c r="W77" s="222"/>
      <c r="X77" s="223"/>
      <c r="Y77" s="222"/>
      <c r="Z77" s="223"/>
      <c r="AA77" s="75">
        <f t="shared" si="4"/>
        <v>23.131</v>
      </c>
      <c r="AB77" s="123">
        <f t="shared" si="5"/>
        <v>895646.84968224482</v>
      </c>
    </row>
    <row r="78" spans="1:28" ht="15.75" x14ac:dyDescent="0.25">
      <c r="A78" s="243">
        <v>25</v>
      </c>
      <c r="B78" s="118" t="s">
        <v>24</v>
      </c>
      <c r="C78" s="46"/>
      <c r="D78" s="31"/>
      <c r="E78" s="27"/>
      <c r="F78" s="47"/>
      <c r="G78" s="27"/>
      <c r="H78" s="47"/>
      <c r="I78" s="27"/>
      <c r="J78" s="31"/>
      <c r="K78" s="46"/>
      <c r="L78" s="47"/>
      <c r="M78" s="41"/>
      <c r="N78" s="47"/>
      <c r="O78" s="46"/>
      <c r="P78" s="47"/>
      <c r="Q78" s="27"/>
      <c r="R78" s="27"/>
      <c r="S78" s="27"/>
      <c r="T78" s="27"/>
      <c r="U78" s="27"/>
      <c r="V78" s="31"/>
      <c r="W78" s="46"/>
      <c r="X78" s="47"/>
      <c r="Y78" s="46"/>
      <c r="Z78" s="47"/>
      <c r="AA78" s="46"/>
      <c r="AB78" s="47">
        <f t="shared" si="5"/>
        <v>0</v>
      </c>
    </row>
    <row r="79" spans="1:28" ht="15.75" x14ac:dyDescent="0.25">
      <c r="A79" s="243"/>
      <c r="B79" s="109" t="s">
        <v>10</v>
      </c>
      <c r="C79" s="180"/>
      <c r="D79" s="36"/>
      <c r="E79" s="86">
        <v>6569</v>
      </c>
      <c r="F79" s="60">
        <v>14428.87</v>
      </c>
      <c r="G79" s="13">
        <v>111313</v>
      </c>
      <c r="H79" s="87">
        <v>236898.55</v>
      </c>
      <c r="I79" s="13">
        <v>312877</v>
      </c>
      <c r="J79" s="207">
        <v>571804.62</v>
      </c>
      <c r="K79" s="48">
        <v>417820</v>
      </c>
      <c r="L79" s="87">
        <v>763307</v>
      </c>
      <c r="M79" s="131">
        <v>143183</v>
      </c>
      <c r="N79" s="68">
        <v>277428.52</v>
      </c>
      <c r="O79" s="180">
        <v>106418</v>
      </c>
      <c r="P79" s="68">
        <v>190698.93</v>
      </c>
      <c r="Q79" s="130">
        <v>21628</v>
      </c>
      <c r="R79" s="26">
        <v>45673.15</v>
      </c>
      <c r="S79" s="130">
        <v>24164</v>
      </c>
      <c r="T79" s="26">
        <v>44357.85</v>
      </c>
      <c r="U79" s="130">
        <v>125419</v>
      </c>
      <c r="V79" s="36">
        <v>202892.82</v>
      </c>
      <c r="W79" s="48"/>
      <c r="X79" s="87"/>
      <c r="Y79" s="48"/>
      <c r="Z79" s="87"/>
      <c r="AA79" s="48">
        <f t="shared" si="4"/>
        <v>1269391</v>
      </c>
      <c r="AB79" s="87">
        <f t="shared" si="5"/>
        <v>1.8493043593345155</v>
      </c>
    </row>
    <row r="80" spans="1:28" ht="16.5" thickBot="1" x14ac:dyDescent="0.3">
      <c r="A80" s="243"/>
      <c r="B80" s="141" t="s">
        <v>11</v>
      </c>
      <c r="C80" s="181"/>
      <c r="D80" s="196"/>
      <c r="E80" s="128">
        <v>8.2000000000000003E-2</v>
      </c>
      <c r="F80" s="62">
        <v>76809.83</v>
      </c>
      <c r="G80" s="81">
        <v>1.0509999999999999</v>
      </c>
      <c r="H80" s="162">
        <v>1009048.52</v>
      </c>
      <c r="I80" s="81">
        <v>2.3530000000000002</v>
      </c>
      <c r="J80" s="210">
        <v>2223242.5</v>
      </c>
      <c r="K80" s="173">
        <v>2.3410000000000002</v>
      </c>
      <c r="L80" s="162">
        <v>2043008.28</v>
      </c>
      <c r="M80" s="234">
        <v>0.64900000000000002</v>
      </c>
      <c r="N80" s="193">
        <v>592126.62</v>
      </c>
      <c r="O80" s="192">
        <v>0.48799999999999999</v>
      </c>
      <c r="P80" s="193">
        <v>416820.01</v>
      </c>
      <c r="Q80" s="148"/>
      <c r="R80" s="149"/>
      <c r="S80" s="148">
        <v>5.8000000000000003E-2</v>
      </c>
      <c r="T80" s="149">
        <v>51242</v>
      </c>
      <c r="U80" s="148">
        <v>7.6999999999999999E-2</v>
      </c>
      <c r="V80" s="194">
        <v>66213.440000000002</v>
      </c>
      <c r="W80" s="75"/>
      <c r="X80" s="162"/>
      <c r="Y80" s="75"/>
      <c r="Z80" s="162"/>
      <c r="AA80" s="75">
        <f t="shared" si="4"/>
        <v>7.0990000000000002</v>
      </c>
      <c r="AB80" s="123">
        <f t="shared" si="5"/>
        <v>912594.90069023811</v>
      </c>
    </row>
    <row r="81" spans="1:28" ht="15.75" x14ac:dyDescent="0.25">
      <c r="A81" s="242">
        <v>26</v>
      </c>
      <c r="B81" s="113" t="s">
        <v>25</v>
      </c>
      <c r="C81" s="46"/>
      <c r="D81" s="31"/>
      <c r="E81" s="27"/>
      <c r="F81" s="47"/>
      <c r="G81" s="27"/>
      <c r="H81" s="47"/>
      <c r="I81" s="27"/>
      <c r="J81" s="31"/>
      <c r="K81" s="46"/>
      <c r="L81" s="47"/>
      <c r="M81" s="41"/>
      <c r="N81" s="47"/>
      <c r="O81" s="27"/>
      <c r="P81" s="47"/>
      <c r="Q81" s="41"/>
      <c r="R81" s="27"/>
      <c r="S81" s="41"/>
      <c r="T81" s="27"/>
      <c r="U81" s="41"/>
      <c r="V81" s="31"/>
      <c r="W81" s="46"/>
      <c r="X81" s="47"/>
      <c r="Y81" s="46"/>
      <c r="Z81" s="47"/>
      <c r="AA81" s="46"/>
      <c r="AB81" s="47">
        <f t="shared" si="5"/>
        <v>0</v>
      </c>
    </row>
    <row r="82" spans="1:28" ht="15.75" x14ac:dyDescent="0.25">
      <c r="A82" s="243"/>
      <c r="B82" s="109" t="s">
        <v>10</v>
      </c>
      <c r="C82" s="180">
        <v>81008</v>
      </c>
      <c r="D82" s="83">
        <v>187303.46</v>
      </c>
      <c r="E82" s="130">
        <v>37835</v>
      </c>
      <c r="F82" s="68">
        <v>83703.13</v>
      </c>
      <c r="G82" s="13">
        <v>1125146</v>
      </c>
      <c r="H82" s="87">
        <v>2119358.7599999998</v>
      </c>
      <c r="I82" s="13">
        <v>1334492</v>
      </c>
      <c r="J82" s="207">
        <v>2221408.73</v>
      </c>
      <c r="K82" s="48">
        <v>1448927</v>
      </c>
      <c r="L82" s="87">
        <v>2564137.13</v>
      </c>
      <c r="M82" s="119">
        <v>2183508</v>
      </c>
      <c r="N82" s="87">
        <v>3650061.15</v>
      </c>
      <c r="O82" s="13">
        <v>887036</v>
      </c>
      <c r="P82" s="87">
        <v>1579136.97</v>
      </c>
      <c r="Q82" s="131">
        <v>96899</v>
      </c>
      <c r="R82" s="26">
        <v>287099.14</v>
      </c>
      <c r="S82" s="131">
        <v>135902</v>
      </c>
      <c r="T82" s="26">
        <v>217541.05</v>
      </c>
      <c r="U82" s="131">
        <v>1035525</v>
      </c>
      <c r="V82" s="36">
        <v>2024730.97</v>
      </c>
      <c r="W82" s="48"/>
      <c r="X82" s="87"/>
      <c r="Y82" s="48"/>
      <c r="Z82" s="87"/>
      <c r="AA82" s="48">
        <f t="shared" si="4"/>
        <v>8366278</v>
      </c>
      <c r="AB82" s="87">
        <f t="shared" si="5"/>
        <v>1.7850805925884847</v>
      </c>
    </row>
    <row r="83" spans="1:28" ht="16.5" thickBot="1" x14ac:dyDescent="0.3">
      <c r="A83" s="244"/>
      <c r="B83" s="141" t="s">
        <v>11</v>
      </c>
      <c r="C83" s="182">
        <v>1.6080000000000001</v>
      </c>
      <c r="D83" s="84">
        <v>1373005.93</v>
      </c>
      <c r="E83" s="199">
        <v>0.41499999999999998</v>
      </c>
      <c r="F83" s="193">
        <v>388732.68</v>
      </c>
      <c r="G83" s="81">
        <v>3.4550000000000001</v>
      </c>
      <c r="H83" s="162">
        <v>3317090.98</v>
      </c>
      <c r="I83" s="81">
        <v>6.0259999999999998</v>
      </c>
      <c r="J83" s="210">
        <v>5693692.8600000003</v>
      </c>
      <c r="K83" s="173">
        <v>6.2060000000000004</v>
      </c>
      <c r="L83" s="162">
        <v>5416022.8099999996</v>
      </c>
      <c r="M83" s="235">
        <v>2.363</v>
      </c>
      <c r="N83" s="162">
        <v>2155924.83</v>
      </c>
      <c r="O83" s="81">
        <v>2.2799999999999998</v>
      </c>
      <c r="P83" s="162">
        <v>1947437.76</v>
      </c>
      <c r="Q83" s="150">
        <v>1.0029999999999999</v>
      </c>
      <c r="R83" s="149">
        <v>781852.88</v>
      </c>
      <c r="S83" s="150"/>
      <c r="T83" s="149"/>
      <c r="U83" s="150">
        <v>6.4420000000000002</v>
      </c>
      <c r="V83" s="194">
        <v>5539570.8799999999</v>
      </c>
      <c r="W83" s="75"/>
      <c r="X83" s="162"/>
      <c r="Y83" s="75"/>
      <c r="Z83" s="162"/>
      <c r="AA83" s="75">
        <f t="shared" si="4"/>
        <v>29.798000000000002</v>
      </c>
      <c r="AB83" s="123">
        <f t="shared" si="5"/>
        <v>893124.76038660295</v>
      </c>
    </row>
    <row r="84" spans="1:28" ht="15.75" x14ac:dyDescent="0.25">
      <c r="A84" s="242">
        <v>27</v>
      </c>
      <c r="B84" s="113" t="s">
        <v>36</v>
      </c>
      <c r="C84" s="46"/>
      <c r="D84" s="31"/>
      <c r="E84" s="27"/>
      <c r="F84" s="47"/>
      <c r="G84" s="27"/>
      <c r="H84" s="47"/>
      <c r="I84" s="27"/>
      <c r="J84" s="31"/>
      <c r="K84" s="46"/>
      <c r="L84" s="47"/>
      <c r="M84" s="41"/>
      <c r="N84" s="47"/>
      <c r="O84" s="27"/>
      <c r="P84" s="47"/>
      <c r="Q84" s="41"/>
      <c r="R84" s="27"/>
      <c r="S84" s="41"/>
      <c r="T84" s="27"/>
      <c r="U84" s="41"/>
      <c r="V84" s="31"/>
      <c r="W84" s="46"/>
      <c r="X84" s="47"/>
      <c r="Y84" s="46"/>
      <c r="Z84" s="47"/>
      <c r="AA84" s="46"/>
      <c r="AB84" s="47"/>
    </row>
    <row r="85" spans="1:28" ht="15.75" x14ac:dyDescent="0.25">
      <c r="A85" s="243"/>
      <c r="B85" s="109" t="s">
        <v>10</v>
      </c>
      <c r="C85" s="180"/>
      <c r="D85" s="185"/>
      <c r="E85" s="130">
        <v>3236</v>
      </c>
      <c r="F85" s="68">
        <v>7212.04</v>
      </c>
      <c r="G85" s="13">
        <v>7584</v>
      </c>
      <c r="H85" s="87">
        <v>15692.74</v>
      </c>
      <c r="I85" s="13">
        <v>11928</v>
      </c>
      <c r="J85" s="207">
        <v>22964.74</v>
      </c>
      <c r="K85" s="48">
        <v>17159</v>
      </c>
      <c r="L85" s="87">
        <v>32579.79</v>
      </c>
      <c r="M85" s="119">
        <v>2410</v>
      </c>
      <c r="N85" s="87">
        <v>4667.28</v>
      </c>
      <c r="O85" s="13">
        <v>3697</v>
      </c>
      <c r="P85" s="87">
        <v>6599</v>
      </c>
      <c r="Q85" s="131">
        <v>603</v>
      </c>
      <c r="R85" s="26">
        <v>1491.71</v>
      </c>
      <c r="S85" s="131"/>
      <c r="T85" s="26"/>
      <c r="U85" s="131">
        <v>94</v>
      </c>
      <c r="V85" s="36">
        <v>117.84</v>
      </c>
      <c r="W85" s="48"/>
      <c r="X85" s="87"/>
      <c r="Y85" s="48"/>
      <c r="Z85" s="87"/>
      <c r="AA85" s="48">
        <f t="shared" ref="AA85:AA86" si="6">C85+E85+G85+I85+K85+M85+O85+Q85+S85+U85+W85+Y85</f>
        <v>46711</v>
      </c>
      <c r="AB85" s="87">
        <f t="shared" ref="AB85:AB86" si="7">IFERROR((D85+F85+H85+J85+L85+N85+P85+R85+T85+V85+X85+Z85)/AA85,0)</f>
        <v>1.9551099312795701</v>
      </c>
    </row>
    <row r="86" spans="1:28" ht="16.5" thickBot="1" x14ac:dyDescent="0.3">
      <c r="A86" s="244"/>
      <c r="B86" s="141" t="s">
        <v>11</v>
      </c>
      <c r="C86" s="182"/>
      <c r="D86" s="186"/>
      <c r="E86" s="199"/>
      <c r="F86" s="193"/>
      <c r="G86" s="81">
        <v>6.6000000000000003E-2</v>
      </c>
      <c r="H86" s="162">
        <v>63365.56</v>
      </c>
      <c r="I86" s="81">
        <v>0.123</v>
      </c>
      <c r="J86" s="210">
        <v>116217.1</v>
      </c>
      <c r="K86" s="173">
        <v>0.17799999999999999</v>
      </c>
      <c r="L86" s="162">
        <v>155341.94</v>
      </c>
      <c r="M86" s="235">
        <v>4.0000000000000001E-3</v>
      </c>
      <c r="N86" s="162">
        <v>3649.47</v>
      </c>
      <c r="O86" s="81">
        <v>7.0000000000000001E-3</v>
      </c>
      <c r="P86" s="162">
        <v>5978.98</v>
      </c>
      <c r="Q86" s="150">
        <v>1.6E-2</v>
      </c>
      <c r="R86" s="149">
        <v>12472.23</v>
      </c>
      <c r="S86" s="150"/>
      <c r="T86" s="149"/>
      <c r="U86" s="150"/>
      <c r="V86" s="194"/>
      <c r="W86" s="224"/>
      <c r="X86" s="201"/>
      <c r="Y86" s="75"/>
      <c r="Z86" s="162"/>
      <c r="AA86" s="75">
        <f t="shared" si="6"/>
        <v>0.39400000000000002</v>
      </c>
      <c r="AB86" s="123">
        <f t="shared" si="7"/>
        <v>906155.53299492365</v>
      </c>
    </row>
    <row r="87" spans="1:28" ht="15.75" x14ac:dyDescent="0.25">
      <c r="A87" s="240">
        <v>28</v>
      </c>
      <c r="B87" s="100" t="s">
        <v>41</v>
      </c>
      <c r="C87" s="102"/>
      <c r="D87" s="170"/>
      <c r="E87" s="27"/>
      <c r="F87" s="47"/>
      <c r="G87" s="27"/>
      <c r="H87" s="47"/>
      <c r="I87" s="27"/>
      <c r="J87" s="31"/>
      <c r="K87" s="46"/>
      <c r="L87" s="47"/>
      <c r="M87" s="41"/>
      <c r="N87" s="31"/>
      <c r="O87" s="46"/>
      <c r="P87" s="47"/>
      <c r="Q87" s="41"/>
      <c r="R87" s="27"/>
      <c r="S87" s="41"/>
      <c r="T87" s="27"/>
      <c r="U87" s="41"/>
      <c r="V87" s="31"/>
      <c r="W87" s="46"/>
      <c r="X87" s="47"/>
      <c r="Y87" s="46"/>
      <c r="Z87" s="47"/>
      <c r="AA87" s="46"/>
      <c r="AB87" s="47">
        <f t="shared" si="5"/>
        <v>0</v>
      </c>
    </row>
    <row r="88" spans="1:28" ht="15.75" x14ac:dyDescent="0.25">
      <c r="A88" s="240"/>
      <c r="B88" s="101" t="s">
        <v>10</v>
      </c>
      <c r="C88" s="89">
        <v>179</v>
      </c>
      <c r="D88" s="171">
        <v>363.92</v>
      </c>
      <c r="E88" s="130">
        <v>134</v>
      </c>
      <c r="F88" s="187">
        <v>281.88</v>
      </c>
      <c r="G88" s="13">
        <v>66868</v>
      </c>
      <c r="H88" s="87">
        <v>127578.13</v>
      </c>
      <c r="I88" s="13">
        <v>9750</v>
      </c>
      <c r="J88" s="207">
        <v>16559.98</v>
      </c>
      <c r="K88" s="48">
        <v>11571</v>
      </c>
      <c r="L88" s="87">
        <v>21934.799999999999</v>
      </c>
      <c r="M88" s="119">
        <v>8506</v>
      </c>
      <c r="N88" s="87">
        <v>16637.82</v>
      </c>
      <c r="O88" s="180">
        <v>23733</v>
      </c>
      <c r="P88" s="68">
        <v>51340.89</v>
      </c>
      <c r="Q88" s="131">
        <v>20118</v>
      </c>
      <c r="R88" s="26">
        <v>51078.8</v>
      </c>
      <c r="S88" s="122"/>
      <c r="T88" s="26"/>
      <c r="U88" s="122"/>
      <c r="V88" s="36"/>
      <c r="W88" s="48"/>
      <c r="X88" s="87"/>
      <c r="Y88" s="48"/>
      <c r="Z88" s="87"/>
      <c r="AA88" s="48">
        <f t="shared" si="4"/>
        <v>140859</v>
      </c>
      <c r="AB88" s="87">
        <f t="shared" si="5"/>
        <v>2.0288105126402995</v>
      </c>
    </row>
    <row r="89" spans="1:28" ht="16.5" thickBot="1" x14ac:dyDescent="0.3">
      <c r="A89" s="241"/>
      <c r="B89" s="151" t="s">
        <v>11</v>
      </c>
      <c r="C89" s="61"/>
      <c r="D89" s="172"/>
      <c r="E89" s="188"/>
      <c r="F89" s="189"/>
      <c r="G89" s="30">
        <v>5.0619999999999998E-2</v>
      </c>
      <c r="H89" s="162">
        <v>48599.46</v>
      </c>
      <c r="I89" s="30"/>
      <c r="J89" s="210"/>
      <c r="K89" s="173">
        <v>1.389E-2</v>
      </c>
      <c r="L89" s="162">
        <v>12121.91</v>
      </c>
      <c r="M89" s="202"/>
      <c r="N89" s="162"/>
      <c r="O89" s="203">
        <v>8.5720000000000005E-2</v>
      </c>
      <c r="P89" s="193">
        <v>73216.83</v>
      </c>
      <c r="Q89" s="205">
        <v>3.9870000000000003E-2</v>
      </c>
      <c r="R89" s="149">
        <v>31079.24</v>
      </c>
      <c r="S89" s="152"/>
      <c r="T89" s="149"/>
      <c r="U89" s="152"/>
      <c r="V89" s="194"/>
      <c r="W89" s="173"/>
      <c r="X89" s="123"/>
      <c r="Y89" s="75"/>
      <c r="Z89" s="123"/>
      <c r="AA89" s="75">
        <f t="shared" si="4"/>
        <v>0.19009999999999999</v>
      </c>
      <c r="AB89" s="123">
        <f t="shared" si="5"/>
        <v>868055.97054182016</v>
      </c>
    </row>
    <row r="90" spans="1:28" ht="15.75" x14ac:dyDescent="0.25">
      <c r="A90" s="240">
        <v>29</v>
      </c>
      <c r="B90" s="100" t="s">
        <v>43</v>
      </c>
      <c r="C90" s="102"/>
      <c r="D90" s="170"/>
      <c r="E90" s="27"/>
      <c r="F90" s="47"/>
      <c r="G90" s="27"/>
      <c r="H90" s="47"/>
      <c r="I90" s="27"/>
      <c r="J90" s="31"/>
      <c r="K90" s="46"/>
      <c r="L90" s="47"/>
      <c r="M90" s="41"/>
      <c r="N90" s="31"/>
      <c r="O90" s="46"/>
      <c r="P90" s="47"/>
      <c r="Q90" s="41"/>
      <c r="R90" s="27"/>
      <c r="S90" s="41"/>
      <c r="T90" s="27"/>
      <c r="U90" s="41"/>
      <c r="V90" s="31"/>
      <c r="W90" s="46"/>
      <c r="X90" s="47"/>
      <c r="Y90" s="46"/>
      <c r="Z90" s="47"/>
      <c r="AA90" s="46"/>
      <c r="AB90" s="47">
        <f t="shared" si="5"/>
        <v>0</v>
      </c>
    </row>
    <row r="91" spans="1:28" ht="15.75" x14ac:dyDescent="0.25">
      <c r="A91" s="240"/>
      <c r="B91" s="101" t="s">
        <v>10</v>
      </c>
      <c r="C91" s="89"/>
      <c r="D91" s="171"/>
      <c r="E91" s="130"/>
      <c r="F91" s="187"/>
      <c r="G91" s="13"/>
      <c r="H91" s="87"/>
      <c r="I91" s="13"/>
      <c r="J91" s="207"/>
      <c r="K91" s="67"/>
      <c r="L91" s="68"/>
      <c r="M91" s="122"/>
      <c r="N91" s="36"/>
      <c r="O91" s="67"/>
      <c r="P91" s="68"/>
      <c r="Q91" s="122"/>
      <c r="R91" s="26"/>
      <c r="S91" s="131"/>
      <c r="T91" s="26"/>
      <c r="U91" s="131"/>
      <c r="V91" s="36"/>
      <c r="W91" s="48"/>
      <c r="X91" s="87"/>
      <c r="Y91" s="48"/>
      <c r="Z91" s="87"/>
      <c r="AA91" s="48">
        <f t="shared" ref="AA91:AA92" si="8">C91+E91+G91+I91+K91+M91+O91+Q91+S91+U91+W91+Y91</f>
        <v>0</v>
      </c>
      <c r="AB91" s="87">
        <f t="shared" si="5"/>
        <v>0</v>
      </c>
    </row>
    <row r="92" spans="1:28" ht="16.5" thickBot="1" x14ac:dyDescent="0.3">
      <c r="A92" s="241"/>
      <c r="B92" s="151" t="s">
        <v>11</v>
      </c>
      <c r="C92" s="178"/>
      <c r="D92" s="172"/>
      <c r="E92" s="188"/>
      <c r="F92" s="189"/>
      <c r="G92" s="30"/>
      <c r="H92" s="162"/>
      <c r="I92" s="30"/>
      <c r="J92" s="210"/>
      <c r="K92" s="200"/>
      <c r="L92" s="201"/>
      <c r="M92" s="152"/>
      <c r="N92" s="194"/>
      <c r="O92" s="195"/>
      <c r="P92" s="193"/>
      <c r="Q92" s="152"/>
      <c r="R92" s="149"/>
      <c r="S92" s="150"/>
      <c r="T92" s="149"/>
      <c r="U92" s="150"/>
      <c r="V92" s="194"/>
      <c r="W92" s="75"/>
      <c r="X92" s="123"/>
      <c r="Y92" s="75"/>
      <c r="Z92" s="123"/>
      <c r="AA92" s="75">
        <f t="shared" si="8"/>
        <v>0</v>
      </c>
      <c r="AB92" s="123">
        <f t="shared" si="5"/>
        <v>0</v>
      </c>
    </row>
    <row r="93" spans="1:28" ht="15.75" x14ac:dyDescent="0.25">
      <c r="A93" s="240">
        <v>30</v>
      </c>
      <c r="B93" s="100" t="s">
        <v>32</v>
      </c>
      <c r="C93" s="102"/>
      <c r="D93" s="170"/>
      <c r="E93" s="27"/>
      <c r="F93" s="47"/>
      <c r="G93" s="27"/>
      <c r="H93" s="47"/>
      <c r="I93" s="27"/>
      <c r="J93" s="31"/>
      <c r="K93" s="46"/>
      <c r="L93" s="47"/>
      <c r="M93" s="41"/>
      <c r="N93" s="31"/>
      <c r="O93" s="46"/>
      <c r="P93" s="47"/>
      <c r="Q93" s="41"/>
      <c r="R93" s="27"/>
      <c r="S93" s="41"/>
      <c r="T93" s="27"/>
      <c r="U93" s="41"/>
      <c r="V93" s="31"/>
      <c r="W93" s="46"/>
      <c r="X93" s="47"/>
      <c r="Y93" s="46"/>
      <c r="Z93" s="47"/>
      <c r="AA93" s="46"/>
      <c r="AB93" s="47">
        <f t="shared" si="5"/>
        <v>0</v>
      </c>
    </row>
    <row r="94" spans="1:28" ht="15.75" x14ac:dyDescent="0.25">
      <c r="A94" s="240"/>
      <c r="B94" s="101" t="s">
        <v>10</v>
      </c>
      <c r="C94" s="89"/>
      <c r="D94" s="171"/>
      <c r="E94" s="130"/>
      <c r="F94" s="187"/>
      <c r="G94" s="13"/>
      <c r="H94" s="87"/>
      <c r="I94" s="13"/>
      <c r="J94" s="207"/>
      <c r="K94" s="67"/>
      <c r="L94" s="68"/>
      <c r="M94" s="122"/>
      <c r="N94" s="36"/>
      <c r="O94" s="67"/>
      <c r="P94" s="68"/>
      <c r="Q94" s="122"/>
      <c r="R94" s="26"/>
      <c r="S94" s="131"/>
      <c r="T94" s="26"/>
      <c r="U94" s="131"/>
      <c r="V94" s="36"/>
      <c r="W94" s="48"/>
      <c r="X94" s="87"/>
      <c r="Y94" s="48"/>
      <c r="Z94" s="87"/>
      <c r="AA94" s="48">
        <f t="shared" ref="AA94:AA95" si="9">C94+E94+G94+I94+K94+M94+O94+Q94+S94+U94+W94+Y94</f>
        <v>0</v>
      </c>
      <c r="AB94" s="87">
        <f t="shared" si="5"/>
        <v>0</v>
      </c>
    </row>
    <row r="95" spans="1:28" ht="16.5" thickBot="1" x14ac:dyDescent="0.3">
      <c r="A95" s="241"/>
      <c r="B95" s="151" t="s">
        <v>11</v>
      </c>
      <c r="C95" s="178"/>
      <c r="D95" s="172"/>
      <c r="E95" s="188"/>
      <c r="F95" s="189"/>
      <c r="G95" s="30"/>
      <c r="H95" s="162"/>
      <c r="I95" s="30"/>
      <c r="J95" s="210"/>
      <c r="K95" s="200"/>
      <c r="L95" s="201"/>
      <c r="M95" s="152"/>
      <c r="N95" s="194"/>
      <c r="O95" s="195"/>
      <c r="P95" s="193"/>
      <c r="Q95" s="152"/>
      <c r="R95" s="149"/>
      <c r="S95" s="150"/>
      <c r="T95" s="149"/>
      <c r="U95" s="150"/>
      <c r="V95" s="194"/>
      <c r="W95" s="75"/>
      <c r="X95" s="123"/>
      <c r="Y95" s="75"/>
      <c r="Z95" s="123"/>
      <c r="AA95" s="75">
        <f t="shared" si="9"/>
        <v>0</v>
      </c>
      <c r="AB95" s="123">
        <f t="shared" si="5"/>
        <v>0</v>
      </c>
    </row>
    <row r="96" spans="1:28" ht="15.75" x14ac:dyDescent="0.25">
      <c r="A96" s="240">
        <v>31</v>
      </c>
      <c r="B96" s="100" t="s">
        <v>44</v>
      </c>
      <c r="C96" s="102"/>
      <c r="D96" s="170"/>
      <c r="E96" s="27"/>
      <c r="F96" s="47"/>
      <c r="G96" s="27"/>
      <c r="H96" s="47"/>
      <c r="I96" s="27"/>
      <c r="J96" s="31"/>
      <c r="K96" s="46"/>
      <c r="L96" s="47"/>
      <c r="M96" s="41"/>
      <c r="N96" s="31"/>
      <c r="O96" s="46"/>
      <c r="P96" s="47"/>
      <c r="Q96" s="41"/>
      <c r="R96" s="27"/>
      <c r="S96" s="41"/>
      <c r="T96" s="27"/>
      <c r="U96" s="41"/>
      <c r="V96" s="31"/>
      <c r="W96" s="46"/>
      <c r="X96" s="47"/>
      <c r="Y96" s="46"/>
      <c r="Z96" s="47"/>
      <c r="AA96" s="46"/>
      <c r="AB96" s="47">
        <f t="shared" ref="AB96:AB107" si="10">IFERROR((D96+F96+H96+J96+L96+N96+P96+R96+T96+V96+X96+Z96)/AA96,0)</f>
        <v>0</v>
      </c>
    </row>
    <row r="97" spans="1:28" ht="15.75" x14ac:dyDescent="0.25">
      <c r="A97" s="240"/>
      <c r="B97" s="101" t="s">
        <v>10</v>
      </c>
      <c r="C97" s="89"/>
      <c r="D97" s="171"/>
      <c r="E97" s="130"/>
      <c r="F97" s="187"/>
      <c r="G97" s="13"/>
      <c r="H97" s="87"/>
      <c r="I97" s="13"/>
      <c r="J97" s="207"/>
      <c r="K97" s="67"/>
      <c r="L97" s="68"/>
      <c r="M97" s="122"/>
      <c r="N97" s="36"/>
      <c r="O97" s="67"/>
      <c r="P97" s="68"/>
      <c r="Q97" s="122"/>
      <c r="R97" s="26"/>
      <c r="S97" s="131"/>
      <c r="T97" s="26"/>
      <c r="U97" s="131"/>
      <c r="V97" s="36"/>
      <c r="W97" s="48"/>
      <c r="X97" s="87"/>
      <c r="Y97" s="48"/>
      <c r="Z97" s="87"/>
      <c r="AA97" s="48">
        <f t="shared" ref="AA97:AA98" si="11">C97+E97+G97+I97+K97+M97+O97+Q97+S97+U97+W97+Y97</f>
        <v>0</v>
      </c>
      <c r="AB97" s="87">
        <f t="shared" si="10"/>
        <v>0</v>
      </c>
    </row>
    <row r="98" spans="1:28" ht="16.5" thickBot="1" x14ac:dyDescent="0.3">
      <c r="A98" s="241"/>
      <c r="B98" s="151" t="s">
        <v>11</v>
      </c>
      <c r="C98" s="178"/>
      <c r="D98" s="172"/>
      <c r="E98" s="188"/>
      <c r="F98" s="189"/>
      <c r="G98" s="30"/>
      <c r="H98" s="162"/>
      <c r="I98" s="30"/>
      <c r="J98" s="210"/>
      <c r="K98" s="200"/>
      <c r="L98" s="201"/>
      <c r="M98" s="152"/>
      <c r="N98" s="194"/>
      <c r="O98" s="195"/>
      <c r="P98" s="193"/>
      <c r="Q98" s="152"/>
      <c r="R98" s="149"/>
      <c r="S98" s="150"/>
      <c r="T98" s="149"/>
      <c r="U98" s="150"/>
      <c r="V98" s="194"/>
      <c r="W98" s="75"/>
      <c r="X98" s="123"/>
      <c r="Y98" s="75"/>
      <c r="Z98" s="123"/>
      <c r="AA98" s="75">
        <f t="shared" si="11"/>
        <v>0</v>
      </c>
      <c r="AB98" s="123">
        <f t="shared" si="10"/>
        <v>0</v>
      </c>
    </row>
    <row r="99" spans="1:28" ht="15.75" x14ac:dyDescent="0.25">
      <c r="A99" s="240">
        <v>32</v>
      </c>
      <c r="B99" s="100" t="s">
        <v>45</v>
      </c>
      <c r="C99" s="102"/>
      <c r="D99" s="170"/>
      <c r="E99" s="27"/>
      <c r="F99" s="47"/>
      <c r="G99" s="27"/>
      <c r="H99" s="47"/>
      <c r="I99" s="27"/>
      <c r="J99" s="31"/>
      <c r="K99" s="46"/>
      <c r="L99" s="47"/>
      <c r="M99" s="41"/>
      <c r="N99" s="31"/>
      <c r="O99" s="46"/>
      <c r="P99" s="47"/>
      <c r="Q99" s="41"/>
      <c r="R99" s="27"/>
      <c r="S99" s="41"/>
      <c r="T99" s="27"/>
      <c r="U99" s="41"/>
      <c r="V99" s="31"/>
      <c r="W99" s="46"/>
      <c r="X99" s="47"/>
      <c r="Y99" s="46"/>
      <c r="Z99" s="47"/>
      <c r="AA99" s="46"/>
      <c r="AB99" s="47">
        <f t="shared" si="10"/>
        <v>0</v>
      </c>
    </row>
    <row r="100" spans="1:28" ht="15.75" x14ac:dyDescent="0.25">
      <c r="A100" s="240"/>
      <c r="B100" s="101" t="s">
        <v>10</v>
      </c>
      <c r="C100" s="89"/>
      <c r="D100" s="171"/>
      <c r="E100" s="130"/>
      <c r="F100" s="187"/>
      <c r="G100" s="13"/>
      <c r="H100" s="87"/>
      <c r="I100" s="13"/>
      <c r="J100" s="207"/>
      <c r="K100" s="67"/>
      <c r="L100" s="68"/>
      <c r="M100" s="122"/>
      <c r="N100" s="36"/>
      <c r="O100" s="67"/>
      <c r="P100" s="68"/>
      <c r="Q100" s="122"/>
      <c r="R100" s="26"/>
      <c r="S100" s="131"/>
      <c r="T100" s="26"/>
      <c r="U100" s="131"/>
      <c r="V100" s="36"/>
      <c r="W100" s="48"/>
      <c r="X100" s="87"/>
      <c r="Y100" s="48"/>
      <c r="Z100" s="87"/>
      <c r="AA100" s="48">
        <f t="shared" ref="AA100:AA101" si="12">C100+E100+G100+I100+K100+M100+O100+Q100+S100+U100+W100+Y100</f>
        <v>0</v>
      </c>
      <c r="AB100" s="87">
        <f t="shared" si="10"/>
        <v>0</v>
      </c>
    </row>
    <row r="101" spans="1:28" ht="16.5" thickBot="1" x14ac:dyDescent="0.3">
      <c r="A101" s="241"/>
      <c r="B101" s="151" t="s">
        <v>11</v>
      </c>
      <c r="C101" s="178"/>
      <c r="D101" s="172"/>
      <c r="E101" s="188"/>
      <c r="F101" s="189"/>
      <c r="G101" s="30"/>
      <c r="H101" s="162"/>
      <c r="I101" s="30"/>
      <c r="J101" s="210"/>
      <c r="K101" s="200"/>
      <c r="L101" s="201"/>
      <c r="M101" s="152"/>
      <c r="N101" s="194"/>
      <c r="O101" s="195"/>
      <c r="P101" s="193"/>
      <c r="Q101" s="152"/>
      <c r="R101" s="149"/>
      <c r="S101" s="150"/>
      <c r="T101" s="149"/>
      <c r="U101" s="150"/>
      <c r="V101" s="194"/>
      <c r="W101" s="75"/>
      <c r="X101" s="123"/>
      <c r="Y101" s="75"/>
      <c r="Z101" s="123"/>
      <c r="AA101" s="75">
        <f t="shared" si="12"/>
        <v>0</v>
      </c>
      <c r="AB101" s="123">
        <f t="shared" si="10"/>
        <v>0</v>
      </c>
    </row>
    <row r="102" spans="1:28" ht="15.75" x14ac:dyDescent="0.25">
      <c r="A102" s="240">
        <v>33</v>
      </c>
      <c r="B102" s="100" t="s">
        <v>46</v>
      </c>
      <c r="C102" s="102"/>
      <c r="D102" s="170"/>
      <c r="E102" s="27"/>
      <c r="F102" s="47"/>
      <c r="G102" s="27"/>
      <c r="H102" s="47"/>
      <c r="I102" s="27"/>
      <c r="J102" s="31"/>
      <c r="K102" s="46"/>
      <c r="L102" s="47"/>
      <c r="M102" s="41"/>
      <c r="N102" s="31"/>
      <c r="O102" s="46"/>
      <c r="P102" s="47"/>
      <c r="Q102" s="41"/>
      <c r="R102" s="27"/>
      <c r="S102" s="41"/>
      <c r="T102" s="27"/>
      <c r="U102" s="41"/>
      <c r="V102" s="31"/>
      <c r="W102" s="46"/>
      <c r="X102" s="47"/>
      <c r="Y102" s="46"/>
      <c r="Z102" s="47"/>
      <c r="AA102" s="46"/>
      <c r="AB102" s="47">
        <f t="shared" si="10"/>
        <v>0</v>
      </c>
    </row>
    <row r="103" spans="1:28" ht="15.75" x14ac:dyDescent="0.25">
      <c r="A103" s="240"/>
      <c r="B103" s="101" t="s">
        <v>10</v>
      </c>
      <c r="C103" s="89"/>
      <c r="D103" s="171"/>
      <c r="E103" s="130"/>
      <c r="F103" s="187"/>
      <c r="G103" s="13"/>
      <c r="H103" s="87"/>
      <c r="I103" s="13"/>
      <c r="J103" s="207"/>
      <c r="K103" s="67"/>
      <c r="L103" s="68"/>
      <c r="M103" s="122"/>
      <c r="N103" s="36"/>
      <c r="O103" s="67"/>
      <c r="P103" s="68"/>
      <c r="Q103" s="122"/>
      <c r="R103" s="26"/>
      <c r="S103" s="131"/>
      <c r="T103" s="26"/>
      <c r="U103" s="131"/>
      <c r="V103" s="36"/>
      <c r="W103" s="48"/>
      <c r="X103" s="87"/>
      <c r="Y103" s="48"/>
      <c r="Z103" s="87"/>
      <c r="AA103" s="48">
        <f t="shared" ref="AA103:AA104" si="13">C103+E103+G103+I103+K103+M103+O103+Q103+S103+U103+W103+Y103</f>
        <v>0</v>
      </c>
      <c r="AB103" s="87">
        <f t="shared" si="10"/>
        <v>0</v>
      </c>
    </row>
    <row r="104" spans="1:28" ht="16.5" thickBot="1" x14ac:dyDescent="0.3">
      <c r="A104" s="241"/>
      <c r="B104" s="151" t="s">
        <v>11</v>
      </c>
      <c r="C104" s="178"/>
      <c r="D104" s="172"/>
      <c r="E104" s="188"/>
      <c r="F104" s="189"/>
      <c r="G104" s="30"/>
      <c r="H104" s="162"/>
      <c r="I104" s="30"/>
      <c r="J104" s="210"/>
      <c r="K104" s="200"/>
      <c r="L104" s="201"/>
      <c r="M104" s="152"/>
      <c r="N104" s="194"/>
      <c r="O104" s="195"/>
      <c r="P104" s="193"/>
      <c r="Q104" s="152"/>
      <c r="R104" s="149"/>
      <c r="S104" s="150"/>
      <c r="T104" s="149"/>
      <c r="U104" s="150"/>
      <c r="V104" s="194"/>
      <c r="W104" s="75"/>
      <c r="X104" s="123"/>
      <c r="Y104" s="75"/>
      <c r="Z104" s="123"/>
      <c r="AA104" s="75">
        <f t="shared" si="13"/>
        <v>0</v>
      </c>
      <c r="AB104" s="123">
        <f t="shared" si="10"/>
        <v>0</v>
      </c>
    </row>
    <row r="105" spans="1:28" ht="15.75" x14ac:dyDescent="0.25">
      <c r="A105" s="240">
        <v>34</v>
      </c>
      <c r="B105" s="100" t="s">
        <v>47</v>
      </c>
      <c r="C105" s="102"/>
      <c r="D105" s="170"/>
      <c r="E105" s="27"/>
      <c r="F105" s="47"/>
      <c r="G105" s="27"/>
      <c r="H105" s="47"/>
      <c r="I105" s="27"/>
      <c r="J105" s="31"/>
      <c r="K105" s="46"/>
      <c r="L105" s="47"/>
      <c r="M105" s="41"/>
      <c r="N105" s="31"/>
      <c r="O105" s="46"/>
      <c r="P105" s="47"/>
      <c r="Q105" s="41"/>
      <c r="R105" s="27"/>
      <c r="S105" s="41"/>
      <c r="T105" s="27"/>
      <c r="U105" s="41"/>
      <c r="V105" s="31"/>
      <c r="W105" s="46"/>
      <c r="X105" s="47"/>
      <c r="Y105" s="46"/>
      <c r="Z105" s="47"/>
      <c r="AA105" s="46"/>
      <c r="AB105" s="47">
        <f t="shared" si="10"/>
        <v>0</v>
      </c>
    </row>
    <row r="106" spans="1:28" ht="15.75" x14ac:dyDescent="0.25">
      <c r="A106" s="240"/>
      <c r="B106" s="101" t="s">
        <v>10</v>
      </c>
      <c r="C106" s="89"/>
      <c r="D106" s="171"/>
      <c r="E106" s="130"/>
      <c r="F106" s="187"/>
      <c r="G106" s="13"/>
      <c r="H106" s="87"/>
      <c r="I106" s="13"/>
      <c r="J106" s="207"/>
      <c r="K106" s="67"/>
      <c r="L106" s="68"/>
      <c r="M106" s="122"/>
      <c r="N106" s="36"/>
      <c r="O106" s="67"/>
      <c r="P106" s="68"/>
      <c r="Q106" s="122"/>
      <c r="R106" s="26"/>
      <c r="S106" s="131"/>
      <c r="T106" s="26"/>
      <c r="U106" s="131"/>
      <c r="V106" s="36"/>
      <c r="W106" s="48"/>
      <c r="X106" s="87"/>
      <c r="Y106" s="48"/>
      <c r="Z106" s="87"/>
      <c r="AA106" s="48">
        <f t="shared" ref="AA106:AA107" si="14">C106+E106+G106+I106+K106+M106+O106+Q106+S106+U106+W106+Y106</f>
        <v>0</v>
      </c>
      <c r="AB106" s="87">
        <f t="shared" si="10"/>
        <v>0</v>
      </c>
    </row>
    <row r="107" spans="1:28" ht="16.5" thickBot="1" x14ac:dyDescent="0.3">
      <c r="A107" s="241"/>
      <c r="B107" s="151" t="s">
        <v>11</v>
      </c>
      <c r="C107" s="178"/>
      <c r="D107" s="172"/>
      <c r="E107" s="188"/>
      <c r="F107" s="189"/>
      <c r="G107" s="30"/>
      <c r="H107" s="162"/>
      <c r="I107" s="30"/>
      <c r="J107" s="210"/>
      <c r="K107" s="200"/>
      <c r="L107" s="201"/>
      <c r="M107" s="152"/>
      <c r="N107" s="194"/>
      <c r="O107" s="195"/>
      <c r="P107" s="193"/>
      <c r="Q107" s="152"/>
      <c r="R107" s="149"/>
      <c r="S107" s="150"/>
      <c r="T107" s="149"/>
      <c r="U107" s="150"/>
      <c r="V107" s="194"/>
      <c r="W107" s="75"/>
      <c r="X107" s="123"/>
      <c r="Y107" s="75"/>
      <c r="Z107" s="123"/>
      <c r="AA107" s="75">
        <f t="shared" si="14"/>
        <v>0</v>
      </c>
      <c r="AB107" s="123">
        <f t="shared" si="10"/>
        <v>0</v>
      </c>
    </row>
    <row r="108" spans="1:28" ht="15.75" x14ac:dyDescent="0.25">
      <c r="A108" s="240">
        <v>35</v>
      </c>
      <c r="B108" s="100" t="s">
        <v>48</v>
      </c>
      <c r="C108" s="102"/>
      <c r="D108" s="170"/>
      <c r="E108" s="27"/>
      <c r="F108" s="47"/>
      <c r="G108" s="27"/>
      <c r="H108" s="47"/>
      <c r="I108" s="27"/>
      <c r="J108" s="31"/>
      <c r="K108" s="46"/>
      <c r="L108" s="47"/>
      <c r="M108" s="41"/>
      <c r="N108" s="31"/>
      <c r="O108" s="46"/>
      <c r="P108" s="47"/>
      <c r="Q108" s="41"/>
      <c r="R108" s="27"/>
      <c r="S108" s="41"/>
      <c r="T108" s="27"/>
      <c r="U108" s="41"/>
      <c r="V108" s="31"/>
      <c r="W108" s="46"/>
      <c r="X108" s="47"/>
      <c r="Y108" s="46"/>
      <c r="Z108" s="47"/>
      <c r="AA108" s="46"/>
      <c r="AB108" s="47">
        <f t="shared" ref="AB108:AB122" si="15">IFERROR((D108+F108+H108+J108+L108+N108+P108+R108+T108+V108+X108+Z108)/AA108,0)</f>
        <v>0</v>
      </c>
    </row>
    <row r="109" spans="1:28" ht="15.75" x14ac:dyDescent="0.25">
      <c r="A109" s="240"/>
      <c r="B109" s="101" t="s">
        <v>10</v>
      </c>
      <c r="C109" s="89"/>
      <c r="D109" s="171"/>
      <c r="E109" s="130"/>
      <c r="F109" s="187"/>
      <c r="G109" s="13"/>
      <c r="H109" s="87"/>
      <c r="I109" s="13"/>
      <c r="J109" s="207"/>
      <c r="K109" s="67"/>
      <c r="L109" s="68"/>
      <c r="M109" s="122"/>
      <c r="N109" s="36"/>
      <c r="O109" s="67"/>
      <c r="P109" s="68"/>
      <c r="Q109" s="122"/>
      <c r="R109" s="26"/>
      <c r="S109" s="131"/>
      <c r="T109" s="26"/>
      <c r="U109" s="131"/>
      <c r="V109" s="36"/>
      <c r="W109" s="48"/>
      <c r="X109" s="87"/>
      <c r="Y109" s="48"/>
      <c r="Z109" s="87"/>
      <c r="AA109" s="48">
        <f t="shared" ref="AA109:AA110" si="16">C109+E109+G109+I109+K109+M109+O109+Q109+S109+U109+W109+Y109</f>
        <v>0</v>
      </c>
      <c r="AB109" s="87">
        <f t="shared" si="15"/>
        <v>0</v>
      </c>
    </row>
    <row r="110" spans="1:28" ht="16.5" thickBot="1" x14ac:dyDescent="0.3">
      <c r="A110" s="241"/>
      <c r="B110" s="151" t="s">
        <v>11</v>
      </c>
      <c r="C110" s="178"/>
      <c r="D110" s="172"/>
      <c r="E110" s="188"/>
      <c r="F110" s="189"/>
      <c r="G110" s="30"/>
      <c r="H110" s="162"/>
      <c r="I110" s="30"/>
      <c r="J110" s="210"/>
      <c r="K110" s="200"/>
      <c r="L110" s="201"/>
      <c r="M110" s="152"/>
      <c r="N110" s="194"/>
      <c r="O110" s="195"/>
      <c r="P110" s="193"/>
      <c r="Q110" s="152"/>
      <c r="R110" s="149"/>
      <c r="S110" s="150"/>
      <c r="T110" s="149"/>
      <c r="U110" s="150"/>
      <c r="V110" s="194"/>
      <c r="W110" s="75"/>
      <c r="X110" s="123"/>
      <c r="Y110" s="75"/>
      <c r="Z110" s="123"/>
      <c r="AA110" s="75">
        <f t="shared" si="16"/>
        <v>0</v>
      </c>
      <c r="AB110" s="123">
        <f t="shared" si="15"/>
        <v>0</v>
      </c>
    </row>
    <row r="111" spans="1:28" ht="15.75" x14ac:dyDescent="0.25">
      <c r="A111" s="240">
        <v>36</v>
      </c>
      <c r="B111" s="100" t="s">
        <v>49</v>
      </c>
      <c r="C111" s="102"/>
      <c r="D111" s="170"/>
      <c r="E111" s="27"/>
      <c r="F111" s="47"/>
      <c r="G111" s="27"/>
      <c r="H111" s="47"/>
      <c r="I111" s="27"/>
      <c r="J111" s="31"/>
      <c r="K111" s="46"/>
      <c r="L111" s="47"/>
      <c r="M111" s="41"/>
      <c r="N111" s="31"/>
      <c r="O111" s="46"/>
      <c r="P111" s="47"/>
      <c r="Q111" s="41"/>
      <c r="R111" s="27"/>
      <c r="S111" s="41"/>
      <c r="T111" s="27"/>
      <c r="U111" s="41"/>
      <c r="V111" s="31"/>
      <c r="W111" s="46"/>
      <c r="X111" s="47"/>
      <c r="Y111" s="46"/>
      <c r="Z111" s="47"/>
      <c r="AA111" s="46"/>
      <c r="AB111" s="47">
        <f t="shared" si="15"/>
        <v>0</v>
      </c>
    </row>
    <row r="112" spans="1:28" ht="15.75" x14ac:dyDescent="0.25">
      <c r="A112" s="240"/>
      <c r="B112" s="101" t="s">
        <v>10</v>
      </c>
      <c r="C112" s="89"/>
      <c r="D112" s="171"/>
      <c r="E112" s="130"/>
      <c r="F112" s="187"/>
      <c r="G112" s="13"/>
      <c r="H112" s="87"/>
      <c r="I112" s="13"/>
      <c r="J112" s="207"/>
      <c r="K112" s="67"/>
      <c r="L112" s="68"/>
      <c r="M112" s="122"/>
      <c r="N112" s="36"/>
      <c r="O112" s="67"/>
      <c r="P112" s="68"/>
      <c r="Q112" s="122"/>
      <c r="R112" s="26"/>
      <c r="S112" s="131"/>
      <c r="T112" s="26"/>
      <c r="U112" s="131"/>
      <c r="V112" s="36"/>
      <c r="W112" s="48"/>
      <c r="X112" s="87"/>
      <c r="Y112" s="48"/>
      <c r="Z112" s="87"/>
      <c r="AA112" s="48">
        <f t="shared" ref="AA112:AA113" si="17">C112+E112+G112+I112+K112+M112+O112+Q112+S112+U112+W112+Y112</f>
        <v>0</v>
      </c>
      <c r="AB112" s="87">
        <f t="shared" si="15"/>
        <v>0</v>
      </c>
    </row>
    <row r="113" spans="1:28" ht="16.5" thickBot="1" x14ac:dyDescent="0.3">
      <c r="A113" s="241"/>
      <c r="B113" s="151" t="s">
        <v>11</v>
      </c>
      <c r="C113" s="178"/>
      <c r="D113" s="172"/>
      <c r="E113" s="188"/>
      <c r="F113" s="189"/>
      <c r="G113" s="30"/>
      <c r="H113" s="162"/>
      <c r="I113" s="30"/>
      <c r="J113" s="210"/>
      <c r="K113" s="200"/>
      <c r="L113" s="201"/>
      <c r="M113" s="152"/>
      <c r="N113" s="194"/>
      <c r="O113" s="195"/>
      <c r="P113" s="193"/>
      <c r="Q113" s="152"/>
      <c r="R113" s="149"/>
      <c r="S113" s="150"/>
      <c r="T113" s="149"/>
      <c r="U113" s="150"/>
      <c r="V113" s="194"/>
      <c r="W113" s="75"/>
      <c r="X113" s="123"/>
      <c r="Y113" s="75"/>
      <c r="Z113" s="123"/>
      <c r="AA113" s="75">
        <f t="shared" si="17"/>
        <v>0</v>
      </c>
      <c r="AB113" s="123">
        <f t="shared" si="15"/>
        <v>0</v>
      </c>
    </row>
    <row r="114" spans="1:28" ht="15.75" x14ac:dyDescent="0.25">
      <c r="A114" s="240">
        <v>37</v>
      </c>
      <c r="B114" s="100" t="s">
        <v>50</v>
      </c>
      <c r="C114" s="102"/>
      <c r="D114" s="170"/>
      <c r="E114" s="27"/>
      <c r="F114" s="47"/>
      <c r="G114" s="27"/>
      <c r="H114" s="47"/>
      <c r="I114" s="27"/>
      <c r="J114" s="31"/>
      <c r="K114" s="46"/>
      <c r="L114" s="47"/>
      <c r="M114" s="41"/>
      <c r="N114" s="31"/>
      <c r="O114" s="46"/>
      <c r="P114" s="47"/>
      <c r="Q114" s="41"/>
      <c r="R114" s="27"/>
      <c r="S114" s="41"/>
      <c r="T114" s="27"/>
      <c r="U114" s="41"/>
      <c r="V114" s="31"/>
      <c r="W114" s="46"/>
      <c r="X114" s="47"/>
      <c r="Y114" s="46"/>
      <c r="Z114" s="47"/>
      <c r="AA114" s="46"/>
      <c r="AB114" s="47">
        <f t="shared" si="15"/>
        <v>0</v>
      </c>
    </row>
    <row r="115" spans="1:28" ht="15.75" x14ac:dyDescent="0.25">
      <c r="A115" s="240"/>
      <c r="B115" s="101" t="s">
        <v>10</v>
      </c>
      <c r="C115" s="89"/>
      <c r="D115" s="171"/>
      <c r="E115" s="130"/>
      <c r="F115" s="187"/>
      <c r="G115" s="13"/>
      <c r="H115" s="87"/>
      <c r="I115" s="13"/>
      <c r="J115" s="207"/>
      <c r="K115" s="67"/>
      <c r="L115" s="68"/>
      <c r="M115" s="122"/>
      <c r="N115" s="36"/>
      <c r="O115" s="67"/>
      <c r="P115" s="68"/>
      <c r="Q115" s="122"/>
      <c r="R115" s="26"/>
      <c r="S115" s="131"/>
      <c r="T115" s="26"/>
      <c r="U115" s="131"/>
      <c r="V115" s="36"/>
      <c r="W115" s="48"/>
      <c r="X115" s="87"/>
      <c r="Y115" s="48"/>
      <c r="Z115" s="87"/>
      <c r="AA115" s="48">
        <f t="shared" ref="AA115:AA116" si="18">C115+E115+G115+I115+K115+M115+O115+Q115+S115+U115+W115+Y115</f>
        <v>0</v>
      </c>
      <c r="AB115" s="87">
        <f t="shared" si="15"/>
        <v>0</v>
      </c>
    </row>
    <row r="116" spans="1:28" ht="16.5" thickBot="1" x14ac:dyDescent="0.3">
      <c r="A116" s="241"/>
      <c r="B116" s="151" t="s">
        <v>11</v>
      </c>
      <c r="C116" s="178"/>
      <c r="D116" s="172"/>
      <c r="E116" s="188"/>
      <c r="F116" s="189"/>
      <c r="G116" s="30"/>
      <c r="H116" s="162"/>
      <c r="I116" s="30"/>
      <c r="J116" s="210"/>
      <c r="K116" s="200"/>
      <c r="L116" s="201"/>
      <c r="M116" s="152"/>
      <c r="N116" s="194"/>
      <c r="O116" s="195"/>
      <c r="P116" s="193"/>
      <c r="Q116" s="152"/>
      <c r="R116" s="149"/>
      <c r="S116" s="150"/>
      <c r="T116" s="149"/>
      <c r="U116" s="150"/>
      <c r="V116" s="194"/>
      <c r="W116" s="75"/>
      <c r="X116" s="123"/>
      <c r="Y116" s="75"/>
      <c r="Z116" s="123"/>
      <c r="AA116" s="75">
        <f t="shared" si="18"/>
        <v>0</v>
      </c>
      <c r="AB116" s="123">
        <f t="shared" si="15"/>
        <v>0</v>
      </c>
    </row>
    <row r="117" spans="1:28" ht="15.75" x14ac:dyDescent="0.25">
      <c r="A117" s="240">
        <v>38</v>
      </c>
      <c r="B117" s="100" t="s">
        <v>51</v>
      </c>
      <c r="C117" s="102"/>
      <c r="D117" s="170"/>
      <c r="E117" s="27"/>
      <c r="F117" s="47"/>
      <c r="G117" s="27"/>
      <c r="H117" s="47"/>
      <c r="I117" s="27"/>
      <c r="J117" s="31"/>
      <c r="K117" s="46"/>
      <c r="L117" s="47"/>
      <c r="M117" s="41"/>
      <c r="N117" s="31"/>
      <c r="O117" s="46"/>
      <c r="P117" s="47"/>
      <c r="Q117" s="41"/>
      <c r="R117" s="27"/>
      <c r="S117" s="41"/>
      <c r="T117" s="27"/>
      <c r="U117" s="41"/>
      <c r="V117" s="31"/>
      <c r="W117" s="46"/>
      <c r="X117" s="47"/>
      <c r="Y117" s="46"/>
      <c r="Z117" s="47"/>
      <c r="AA117" s="46"/>
      <c r="AB117" s="47">
        <f t="shared" si="15"/>
        <v>0</v>
      </c>
    </row>
    <row r="118" spans="1:28" ht="15.75" x14ac:dyDescent="0.25">
      <c r="A118" s="240"/>
      <c r="B118" s="101" t="s">
        <v>10</v>
      </c>
      <c r="C118" s="89"/>
      <c r="D118" s="171"/>
      <c r="E118" s="130"/>
      <c r="F118" s="187"/>
      <c r="G118" s="13"/>
      <c r="H118" s="87"/>
      <c r="I118" s="13"/>
      <c r="J118" s="207"/>
      <c r="K118" s="67"/>
      <c r="L118" s="68"/>
      <c r="M118" s="122"/>
      <c r="N118" s="36"/>
      <c r="O118" s="67"/>
      <c r="P118" s="68"/>
      <c r="Q118" s="122"/>
      <c r="R118" s="26"/>
      <c r="S118" s="131"/>
      <c r="T118" s="26"/>
      <c r="U118" s="131"/>
      <c r="V118" s="36"/>
      <c r="W118" s="48"/>
      <c r="X118" s="87"/>
      <c r="Y118" s="48"/>
      <c r="Z118" s="87"/>
      <c r="AA118" s="48">
        <f t="shared" ref="AA118:AA119" si="19">C118+E118+G118+I118+K118+M118+O118+Q118+S118+U118+W118+Y118</f>
        <v>0</v>
      </c>
      <c r="AB118" s="87">
        <f t="shared" si="15"/>
        <v>0</v>
      </c>
    </row>
    <row r="119" spans="1:28" ht="16.5" thickBot="1" x14ac:dyDescent="0.3">
      <c r="A119" s="241"/>
      <c r="B119" s="151" t="s">
        <v>11</v>
      </c>
      <c r="C119" s="178"/>
      <c r="D119" s="172"/>
      <c r="E119" s="188"/>
      <c r="F119" s="189"/>
      <c r="G119" s="30"/>
      <c r="H119" s="162"/>
      <c r="I119" s="30"/>
      <c r="J119" s="210"/>
      <c r="K119" s="200"/>
      <c r="L119" s="201"/>
      <c r="M119" s="152"/>
      <c r="N119" s="194"/>
      <c r="O119" s="195"/>
      <c r="P119" s="193"/>
      <c r="Q119" s="152"/>
      <c r="R119" s="149"/>
      <c r="S119" s="150"/>
      <c r="T119" s="149"/>
      <c r="U119" s="150"/>
      <c r="V119" s="194"/>
      <c r="W119" s="75"/>
      <c r="X119" s="123"/>
      <c r="Y119" s="75"/>
      <c r="Z119" s="123"/>
      <c r="AA119" s="75">
        <f t="shared" si="19"/>
        <v>0</v>
      </c>
      <c r="AB119" s="123">
        <f t="shared" si="15"/>
        <v>0</v>
      </c>
    </row>
    <row r="120" spans="1:28" ht="15.75" x14ac:dyDescent="0.25">
      <c r="A120" s="240">
        <v>39</v>
      </c>
      <c r="B120" s="100" t="s">
        <v>52</v>
      </c>
      <c r="C120" s="102"/>
      <c r="D120" s="170"/>
      <c r="E120" s="27"/>
      <c r="F120" s="47"/>
      <c r="G120" s="27"/>
      <c r="H120" s="47"/>
      <c r="I120" s="27"/>
      <c r="J120" s="31"/>
      <c r="K120" s="46"/>
      <c r="L120" s="47"/>
      <c r="M120" s="41"/>
      <c r="N120" s="31"/>
      <c r="O120" s="46"/>
      <c r="P120" s="47"/>
      <c r="Q120" s="41"/>
      <c r="R120" s="27"/>
      <c r="S120" s="41"/>
      <c r="T120" s="27"/>
      <c r="U120" s="41"/>
      <c r="V120" s="31"/>
      <c r="W120" s="46"/>
      <c r="X120" s="47"/>
      <c r="Y120" s="46"/>
      <c r="Z120" s="47"/>
      <c r="AA120" s="46"/>
      <c r="AB120" s="47">
        <f t="shared" si="15"/>
        <v>0</v>
      </c>
    </row>
    <row r="121" spans="1:28" ht="15.75" x14ac:dyDescent="0.25">
      <c r="A121" s="240"/>
      <c r="B121" s="101" t="s">
        <v>10</v>
      </c>
      <c r="C121" s="89"/>
      <c r="D121" s="171"/>
      <c r="E121" s="130"/>
      <c r="F121" s="187"/>
      <c r="G121" s="13"/>
      <c r="H121" s="87"/>
      <c r="I121" s="13"/>
      <c r="J121" s="207"/>
      <c r="K121" s="67"/>
      <c r="L121" s="68"/>
      <c r="M121" s="122"/>
      <c r="N121" s="36"/>
      <c r="O121" s="67"/>
      <c r="P121" s="68"/>
      <c r="Q121" s="122"/>
      <c r="R121" s="26"/>
      <c r="S121" s="131"/>
      <c r="T121" s="26"/>
      <c r="U121" s="131"/>
      <c r="V121" s="36"/>
      <c r="W121" s="48"/>
      <c r="X121" s="87"/>
      <c r="Y121" s="48"/>
      <c r="Z121" s="87"/>
      <c r="AA121" s="48">
        <f t="shared" ref="AA121:AA122" si="20">C121+E121+G121+I121+K121+M121+O121+Q121+S121+U121+W121+Y121</f>
        <v>0</v>
      </c>
      <c r="AB121" s="87">
        <f t="shared" si="15"/>
        <v>0</v>
      </c>
    </row>
    <row r="122" spans="1:28" ht="16.5" thickBot="1" x14ac:dyDescent="0.3">
      <c r="A122" s="241"/>
      <c r="B122" s="151" t="s">
        <v>11</v>
      </c>
      <c r="C122" s="178"/>
      <c r="D122" s="172"/>
      <c r="E122" s="188"/>
      <c r="F122" s="189"/>
      <c r="G122" s="30"/>
      <c r="H122" s="162"/>
      <c r="I122" s="30"/>
      <c r="J122" s="210"/>
      <c r="K122" s="200"/>
      <c r="L122" s="201"/>
      <c r="M122" s="152"/>
      <c r="N122" s="194"/>
      <c r="O122" s="195"/>
      <c r="P122" s="193"/>
      <c r="Q122" s="152"/>
      <c r="R122" s="149"/>
      <c r="S122" s="150"/>
      <c r="T122" s="149"/>
      <c r="U122" s="150"/>
      <c r="V122" s="194"/>
      <c r="W122" s="75"/>
      <c r="X122" s="123"/>
      <c r="Y122" s="75"/>
      <c r="Z122" s="123"/>
      <c r="AA122" s="75">
        <f t="shared" si="20"/>
        <v>0</v>
      </c>
      <c r="AB122" s="123">
        <f t="shared" si="15"/>
        <v>0</v>
      </c>
    </row>
    <row r="123" spans="1:28" ht="15.75" x14ac:dyDescent="0.25">
      <c r="A123" s="240">
        <v>40</v>
      </c>
      <c r="B123" s="100" t="s">
        <v>38</v>
      </c>
      <c r="C123" s="102"/>
      <c r="D123" s="170"/>
      <c r="E123" s="27"/>
      <c r="F123" s="47"/>
      <c r="G123" s="27"/>
      <c r="H123" s="47"/>
      <c r="I123" s="27"/>
      <c r="J123" s="31"/>
      <c r="K123" s="46"/>
      <c r="L123" s="47"/>
      <c r="M123" s="41"/>
      <c r="N123" s="31"/>
      <c r="O123" s="46"/>
      <c r="P123" s="47"/>
      <c r="Q123" s="41"/>
      <c r="R123" s="27"/>
      <c r="S123" s="41"/>
      <c r="T123" s="27"/>
      <c r="U123" s="41"/>
      <c r="V123" s="31"/>
      <c r="W123" s="46"/>
      <c r="X123" s="47"/>
      <c r="Y123" s="46"/>
      <c r="Z123" s="47"/>
      <c r="AA123" s="46"/>
      <c r="AB123" s="47">
        <f t="shared" ref="AB123:AB125" si="21">IFERROR((D123+F123+H123+J123+L123+N123+P123+R123+T123+V123+X123+Z123)/AA123,0)</f>
        <v>0</v>
      </c>
    </row>
    <row r="124" spans="1:28" ht="15.75" x14ac:dyDescent="0.25">
      <c r="A124" s="240"/>
      <c r="B124" s="101" t="s">
        <v>10</v>
      </c>
      <c r="C124" s="89"/>
      <c r="D124" s="171"/>
      <c r="E124" s="130"/>
      <c r="F124" s="187"/>
      <c r="G124" s="13"/>
      <c r="H124" s="87"/>
      <c r="I124" s="13"/>
      <c r="J124" s="207"/>
      <c r="K124" s="67"/>
      <c r="L124" s="68"/>
      <c r="M124" s="119"/>
      <c r="N124" s="87"/>
      <c r="O124" s="67"/>
      <c r="P124" s="68"/>
      <c r="Q124" s="131"/>
      <c r="R124" s="26"/>
      <c r="S124" s="131"/>
      <c r="T124" s="26"/>
      <c r="U124" s="131"/>
      <c r="V124" s="36"/>
      <c r="W124" s="48"/>
      <c r="X124" s="87"/>
      <c r="Y124" s="48"/>
      <c r="Z124" s="87"/>
      <c r="AA124" s="48">
        <f t="shared" ref="AA124:AA125" si="22">C124+E124+G124+I124+K124+M124+O124+Q124+S124+U124+W124+Y124</f>
        <v>0</v>
      </c>
      <c r="AB124" s="87">
        <f t="shared" si="21"/>
        <v>0</v>
      </c>
    </row>
    <row r="125" spans="1:28" ht="16.5" thickBot="1" x14ac:dyDescent="0.3">
      <c r="A125" s="241"/>
      <c r="B125" s="151" t="s">
        <v>11</v>
      </c>
      <c r="C125" s="178"/>
      <c r="D125" s="172"/>
      <c r="E125" s="188"/>
      <c r="F125" s="189"/>
      <c r="G125" s="30"/>
      <c r="H125" s="162"/>
      <c r="I125" s="30"/>
      <c r="J125" s="210"/>
      <c r="K125" s="195"/>
      <c r="L125" s="193"/>
      <c r="M125" s="202"/>
      <c r="N125" s="162"/>
      <c r="O125" s="203"/>
      <c r="P125" s="193"/>
      <c r="Q125" s="205"/>
      <c r="R125" s="149"/>
      <c r="S125" s="206"/>
      <c r="T125" s="149"/>
      <c r="U125" s="150"/>
      <c r="V125" s="194"/>
      <c r="W125" s="75"/>
      <c r="X125" s="123"/>
      <c r="Y125" s="75"/>
      <c r="Z125" s="123"/>
      <c r="AA125" s="75">
        <f t="shared" si="22"/>
        <v>0</v>
      </c>
      <c r="AB125" s="123">
        <f t="shared" si="21"/>
        <v>0</v>
      </c>
    </row>
    <row r="126" spans="1:28" ht="15.75" x14ac:dyDescent="0.25">
      <c r="A126" s="252" t="s">
        <v>13</v>
      </c>
      <c r="B126" s="253"/>
      <c r="C126" s="74">
        <f t="shared" ref="C126:D126" si="23">C9+C12+C15+C18+C21+C24+C27+C30+C33+C36+C39+C42+C45+C48+C50+C55+C58+C61+C64+C67+C70+C73+C76+C79+C82+C85+C88+C91+C94+C124</f>
        <v>2800836</v>
      </c>
      <c r="D126" s="105">
        <f t="shared" si="23"/>
        <v>5456946.3500000006</v>
      </c>
      <c r="E126" s="74">
        <f t="shared" ref="E126:F126" si="24">E9+E12+E15+E18+E21+E24+E27+E30+E33+E36+E39+E42+E45+E48+E50+E55+E58+E61+E64+E67+E70+E73+E76+E79+E82+E85+E88+E91+E94+E124</f>
        <v>1253985</v>
      </c>
      <c r="F126" s="105">
        <f t="shared" si="24"/>
        <v>4629144.67</v>
      </c>
      <c r="G126" s="74">
        <f t="shared" ref="G126:H126" si="25">G9+G12+G15+G18+G21+G24+G27+G30+G33+G36+G39+G42+G45+G48+G50+G55+G58+G61+G64+G67+G70+G73+G76+G79+G82+G85+G88+G91+G94+G124</f>
        <v>3767728</v>
      </c>
      <c r="H126" s="105">
        <f t="shared" si="25"/>
        <v>6787162.5899999999</v>
      </c>
      <c r="I126" s="74">
        <f t="shared" ref="I126:J126" si="26">I9+I12+I15+I18+I21+I24+I27+I30+I33+I36+I39+I42+I45+I48+I50+I55+I58+I61+I64+I67+I70+I73+I76+I79+I82+I85+I88+I91+I94+I124</f>
        <v>4230188</v>
      </c>
      <c r="J126" s="105">
        <f t="shared" si="26"/>
        <v>7884477.75</v>
      </c>
      <c r="K126" s="74">
        <f t="shared" ref="K126:L126" si="27">K9+K12+K15+K18+K21+K24+K27+K30+K33+K36+K39+K42+K45+K48+K50+K55+K58+K61+K64+K67+K70+K73+K76+K79+K82+K85+K88+K91+K94+K124</f>
        <v>5971113</v>
      </c>
      <c r="L126" s="105">
        <f t="shared" si="27"/>
        <v>11043949.789999999</v>
      </c>
      <c r="M126" s="74">
        <f t="shared" ref="M126:N126" si="28">M9+M12+M15+M18+M21+M24+M27+M30+M33+M36+M39+M42+M45+M48+M50+M55+M58+M61+M64+M67+M70+M73+M76+M79+M82+M85+M88+M91+M94+M124</f>
        <v>5009790</v>
      </c>
      <c r="N126" s="105">
        <f t="shared" si="28"/>
        <v>8310982.8799999999</v>
      </c>
      <c r="O126" s="74">
        <f t="shared" ref="O126:P126" si="29">O9+O12+O15+O18+O21+O24+O27+O30+O33+O36+O39+O42+O45+O48+O50+O55+O58+O61+O64+O67+O70+O73+O76+O79+O82+O85+O88+O91+O94+O124</f>
        <v>4075274</v>
      </c>
      <c r="P126" s="105">
        <f t="shared" si="29"/>
        <v>7252952.8599999985</v>
      </c>
      <c r="Q126" s="74">
        <f>Q9+Q12+Q15+Q18+Q21+Q24+Q27+Q30+Q33+Q36+Q39+Q42+Q45+Q48+Q50+Q55+Q58+Q61+Q64+Q67+Q70+Q73+Q76+Q79+Q82+Q85+Q88+Q91+Q94+Q97+Q100+Q103+Q106+Q109+Q112+Q115+Q118+Q121+Q124</f>
        <v>5521277</v>
      </c>
      <c r="R126" s="105">
        <f>R9+R12+R15+R18+R21+R24+R27+R30+R33+R36+R39+R42+R45+R48+R50+R55+R58+R61+R64+R67+R70+R73+R76+R79+R82+R85+R88+R91+R94+R97+R100+R103+R106+R109+R112+R115+R118+R121+R124</f>
        <v>10861427.350000001</v>
      </c>
      <c r="S126" s="74">
        <f>S9+S12+S15+S18+S21+S24+S27+S30+S33+S36+S39+S42+S45+S48+S50+S55+S58+S61+S64+S67+S70+S73+S76+S79+S82+S85+S88+S91+S94+S97+S100+S103+S106+S109+S112+S115+S118+S121+S124</f>
        <v>4368651</v>
      </c>
      <c r="T126" s="105">
        <f>T9+T12+T15+T18+T21+T24+T27+T30+T33+T36+T39+T42+T45+T48+T50+T55+T58+T61+T64+T67+T70+T73+T76+T79+T82+T85+T88+T91+T94+T97+T100+T103+T106+T109+T112+T115+T118+T121+T124</f>
        <v>7605238.2299999995</v>
      </c>
      <c r="U126" s="74">
        <f>U9+U12+U15+U18+U21+U24+U27+U30+U33+U36+U39+U42+U45+U48+U50+U55+U58+U61+U64+U67+U70+U73+U76+U79+U82+U85+U88+U91+U94+U97+U100+U103+U106+U109+U112+U115+U118+U121+U124</f>
        <v>7021420</v>
      </c>
      <c r="V126" s="105">
        <f>V9+V12+V15+V18+V21+V24+V27+V30+V33+V36+V39+V42+V45+V48+V50+V55+V58+V61+V64+V67+V70+V73+V76+V79+V82+V85+V88+V91+V94+V97+V100+V103+V106+V109+V112+V115+V118+V121+V124</f>
        <v>13113328.110000001</v>
      </c>
      <c r="W126" s="74">
        <f t="shared" ref="W126:X126" si="30">W9+W12+W15+W18+W21+W24+W27+W30+W33+W36+W39+W42+W45+W48+W50+W55+W58+W61+W64+W67+W70+W73+W76+W79+W82+W85+W88+W91+W94+W124</f>
        <v>0</v>
      </c>
      <c r="X126" s="105">
        <f t="shared" si="30"/>
        <v>0</v>
      </c>
      <c r="Y126" s="74">
        <f t="shared" ref="Y126:Z126" si="31">Y9+Y12+Y15+Y18+Y21+Y24+Y27+Y30+Y33+Y36+Y39+Y42+Y45+Y48+Y50+Y55+Y58+Y61+Y64+Y67+Y70+Y73+Y76+Y79+Y82+Y85+Y88+Y91+Y94+Y124</f>
        <v>0</v>
      </c>
      <c r="Z126" s="105">
        <f t="shared" si="31"/>
        <v>0</v>
      </c>
      <c r="AA126" s="103">
        <f>C126+E126+G126+I126+K126+M126+O126+Q126+S126+U126+W126+Y126</f>
        <v>44020262</v>
      </c>
      <c r="AB126" s="104">
        <f t="shared" si="5"/>
        <v>1.8842598115386047</v>
      </c>
    </row>
    <row r="127" spans="1:28" ht="16.5" thickBot="1" x14ac:dyDescent="0.3">
      <c r="A127" s="254" t="s">
        <v>12</v>
      </c>
      <c r="B127" s="255"/>
      <c r="C127" s="225">
        <f t="shared" ref="C127:D127" si="32">C10+C13+C16+C19+C22+C25+C28+C31+C34+C37+C40+C43+C46+C49+C56+C59+C62+C65+C68+C71+C74+C77+C80+C83+C86+C89+C92+C95+C125</f>
        <v>5.7725500000000007</v>
      </c>
      <c r="D127" s="69">
        <f t="shared" si="32"/>
        <v>4928946.13</v>
      </c>
      <c r="E127" s="225">
        <f t="shared" ref="E127:F127" si="33">E10+E13+E16+E19+E22+E25+E28+E31+E34+E37+E40+E43+E46+E49+E56+E59+E62+E65+E68+E71+E74+E77+E80+E83+E86+E89+E92+E95+E125</f>
        <v>2.6401899999999996</v>
      </c>
      <c r="F127" s="69">
        <f t="shared" si="33"/>
        <v>2473079.8600000003</v>
      </c>
      <c r="G127" s="225">
        <f t="shared" ref="G127:H127" si="34">G10+G13+G16+G19+G22+G25+G28+G31+G34+G37+G40+G43+G46+G49+G56+G59+G62+G65+G68+G71+G74+G77+G80+G83+G86+G89+G92+G95+G125</f>
        <v>9.5942900000000009</v>
      </c>
      <c r="H127" s="69">
        <f t="shared" si="34"/>
        <v>9211326.4400000013</v>
      </c>
      <c r="I127" s="225">
        <f t="shared" ref="I127:J127" si="35">I10+I13+I16+I19+I22+I25+I28+I31+I34+I37+I40+I43+I46+I49+I56+I59+I62+I65+I68+I71+I74+I77+I80+I83+I86+I89+I92+I95+I125</f>
        <v>17.46303</v>
      </c>
      <c r="J127" s="69">
        <f t="shared" si="35"/>
        <v>16500021.439999999</v>
      </c>
      <c r="K127" s="225">
        <f t="shared" ref="K127:L127" si="36">K10+K13+K16+K19+K22+K25+K28+K31+K34+K37+K40+K43+K46+K49+K56+K59+K62+K65+K68+K71+K74+K77+K80+K83+K86+K89+K92+K95+K125</f>
        <v>20.353940000000001</v>
      </c>
      <c r="L127" s="69">
        <f t="shared" si="36"/>
        <v>17763036.300000001</v>
      </c>
      <c r="M127" s="225">
        <f t="shared" ref="M127:N127" si="37">M10+M13+M16+M19+M22+M25+M28+M31+M34+M37+M40+M43+M46+M49+M56+M59+M62+M65+M68+M71+M74+M77+M80+M83+M86+M89+M92+M95+M125</f>
        <v>6.9099799999999991</v>
      </c>
      <c r="N127" s="69">
        <f t="shared" si="37"/>
        <v>6304442.4100000001</v>
      </c>
      <c r="O127" s="225">
        <f t="shared" ref="O127:P127" si="38">O10+O13+O16+O19+O22+O25+O28+O31+O34+O37+O40+O43+O46+O49+O56+O59+O62+O65+O68+O71+O74+O77+O80+O83+O86+O89+O92+O95+O125</f>
        <v>7.1662899999999983</v>
      </c>
      <c r="P127" s="69">
        <f t="shared" si="38"/>
        <v>6121010.4500000002</v>
      </c>
      <c r="Q127" s="225">
        <f>Q10+Q13+Q16+Q19+Q22+Q25+Q28+Q31+Q34+Q37+Q40+Q43+Q46+Q49+Q56+Q59+Q62+Q65+Q68+Q71+Q74+Q77+Q80+Q83+Q86+Q89+Q92+Q95+Q98+Q101+Q104+Q107+Q110+Q113+Q116+Q119+Q122+Q125</f>
        <v>7.0285199999999985</v>
      </c>
      <c r="R127" s="69">
        <f>R10+R13+R16+R19+R22+R25+R28+R31+R34+R37+R40+R43+R46+R49+R56+R59+R62+R65+R68+R71+R74+R77+R80+R83+R86+R89+R92+R95+R98+R101+R104+R107+R110+R113+R116+R119+R122+R125</f>
        <v>5478832.1300000008</v>
      </c>
      <c r="S127" s="225">
        <f>S10+S13+S16+S19+S22+S25+S28+S31+S34+S37+S40+S43+S46+S49+S56+S59+S62+S65+S68+S71+S74+S77+S80+S83+S86+S89+S92+S95+S98+S101+S104+S107+S110+S113+S116+S119+S122+S125</f>
        <v>4.9545899999999996</v>
      </c>
      <c r="T127" s="69">
        <f>T10+T13+T16+T19+T22+T25+T28+T31+T34+T37+T40+T43+T46+T49+T56+T59+T62+T65+T68+T71+T74+T77+T80+T83+T86+T89+T92+T95+T98+T101+T104+T107+T110+T113+T116+T119+T122+T125</f>
        <v>4377294.4399999995</v>
      </c>
      <c r="U127" s="225">
        <f>U10+U13+U16+U19+U22+U25+U28+U31+U34+U37+U40+U43+U46+U49+U56+U59+U62+U65+U68+U71+U74+U77+U80+U83+U86+U89+U92+U95+U98+U101+U104+U107+U110+U113+U116+U119+U122+U125</f>
        <v>18.475500000000004</v>
      </c>
      <c r="V127" s="69">
        <f>V10+V13+V16+V19+V22+V25+V28+V31+V34+V37+V40+V43+V46+V49+V56+V59+V62+V65+V68+V71+V74+V77+V80+V83+V86+V89+V92+V95+V98+V101+V104+V107+V110+V113+V116+V119+V122+V125</f>
        <v>15887355.149999999</v>
      </c>
      <c r="W127" s="183">
        <f t="shared" ref="W127:X127" si="39">W10+W13+W16+W19+W22+W25+W28+W31+W34+W37+W40+W43+W46+W49+W56+W59+W62+W65+W68+W71+W74+W77+W80+W83+W86+W89+W92+W95+W125</f>
        <v>0</v>
      </c>
      <c r="X127" s="69">
        <f t="shared" si="39"/>
        <v>0</v>
      </c>
      <c r="Y127" s="183">
        <f t="shared" ref="Y127:Z127" si="40">Y10+Y13+Y16+Y19+Y22+Y25+Y28+Y31+Y34+Y37+Y40+Y43+Y46+Y49+Y56+Y59+Y62+Y65+Y68+Y71+Y74+Y77+Y80+Y83+Y86+Y89+Y92+Y95+Y125</f>
        <v>0</v>
      </c>
      <c r="Z127" s="69">
        <f t="shared" si="40"/>
        <v>0</v>
      </c>
      <c r="AA127" s="226">
        <f>C127+E127+G127+I127+K127+M127+O127+Q127+S127+U127+W127+Y127</f>
        <v>100.35888</v>
      </c>
      <c r="AB127" s="197">
        <f t="shared" si="5"/>
        <v>887269.21573855751</v>
      </c>
    </row>
    <row r="128" spans="1:28" x14ac:dyDescent="0.25">
      <c r="H128" s="9"/>
    </row>
    <row r="129" spans="3:28" x14ac:dyDescent="0.25">
      <c r="C129" s="10"/>
      <c r="S129" s="8"/>
      <c r="W129" s="10"/>
      <c r="Y129" s="8"/>
      <c r="AA129" s="135"/>
      <c r="AB129" s="8"/>
    </row>
    <row r="130" spans="3:28" x14ac:dyDescent="0.25">
      <c r="M130" s="8"/>
      <c r="S130" s="239"/>
      <c r="AA130" s="9"/>
      <c r="AB130" s="9"/>
    </row>
    <row r="131" spans="3:28" x14ac:dyDescent="0.25">
      <c r="AA131" s="9"/>
      <c r="AB131" s="10"/>
    </row>
    <row r="132" spans="3:28" x14ac:dyDescent="0.25">
      <c r="AA132" s="9"/>
    </row>
    <row r="133" spans="3:28" x14ac:dyDescent="0.25">
      <c r="AA133" s="9"/>
      <c r="AB133" s="9"/>
    </row>
    <row r="134" spans="3:28" x14ac:dyDescent="0.25">
      <c r="AA134" s="9"/>
      <c r="AB134" s="7"/>
    </row>
    <row r="135" spans="3:28" x14ac:dyDescent="0.25">
      <c r="AA135" s="9"/>
    </row>
  </sheetData>
  <mergeCells count="57">
    <mergeCell ref="A126:B126"/>
    <mergeCell ref="A127:B127"/>
    <mergeCell ref="Y3:Z3"/>
    <mergeCell ref="AA3:AB3"/>
    <mergeCell ref="A1:AB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A23:A25"/>
    <mergeCell ref="Q3:R3"/>
    <mergeCell ref="A14:A16"/>
    <mergeCell ref="A17:A19"/>
    <mergeCell ref="A20:A22"/>
    <mergeCell ref="A57:A59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S3:T3"/>
    <mergeCell ref="U3:V3"/>
    <mergeCell ref="W3:X3"/>
    <mergeCell ref="A8:A10"/>
    <mergeCell ref="A11:A13"/>
    <mergeCell ref="A117:A119"/>
    <mergeCell ref="A63:A65"/>
    <mergeCell ref="A60:A62"/>
    <mergeCell ref="A66:A68"/>
    <mergeCell ref="A69:A71"/>
    <mergeCell ref="A72:A74"/>
    <mergeCell ref="A120:A122"/>
    <mergeCell ref="A123:A125"/>
    <mergeCell ref="A75:A77"/>
    <mergeCell ref="A93:A95"/>
    <mergeCell ref="A90:A92"/>
    <mergeCell ref="A78:A80"/>
    <mergeCell ref="A81:A83"/>
    <mergeCell ref="A87:A89"/>
    <mergeCell ref="A84:A86"/>
    <mergeCell ref="A96:A98"/>
    <mergeCell ref="A99:A101"/>
    <mergeCell ref="A102:A104"/>
    <mergeCell ref="A105:A107"/>
    <mergeCell ref="A108:A110"/>
    <mergeCell ref="A111:A113"/>
    <mergeCell ref="A114:A1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Кубанская энергосбытовая компания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neupokoevava</dc:creator>
  <cp:lastModifiedBy>Мелешкин Владислав Александрович</cp:lastModifiedBy>
  <cp:lastPrinted>2018-01-18T08:40:35Z</cp:lastPrinted>
  <dcterms:created xsi:type="dcterms:W3CDTF">2011-03-01T13:00:01Z</dcterms:created>
  <dcterms:modified xsi:type="dcterms:W3CDTF">2023-11-20T13:55:55Z</dcterms:modified>
</cp:coreProperties>
</file>